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35" windowWidth="20055" windowHeight="7575" tabRatio="692"/>
  </bookViews>
  <sheets>
    <sheet name="Orientações Gerais" sheetId="34" r:id="rId1"/>
    <sheet name="Indicador 1-Bolsa Familia " sheetId="3" r:id="rId2"/>
    <sheet name="Indicador 2-Exodontia" sheetId="4" r:id="rId3"/>
    <sheet name="Indicador 3-Aces Hos.Óbitos Aci" sheetId="5" r:id="rId4"/>
    <sheet name="Indicador 4-Óbitos por IAM " sheetId="2" r:id="rId5"/>
    <sheet name="Indicador 5-Exames citopato (2" sheetId="7" r:id="rId6"/>
    <sheet name="Indicador 6-Mamagrafia" sheetId="6" r:id="rId7"/>
    <sheet name="Indicador 7-Parto Normal" sheetId="9" r:id="rId8"/>
    <sheet name="Indicador 8-Cobert. CAPS" sheetId="12" r:id="rId9"/>
    <sheet name="Indicador 9-Mortalidade Inf (2" sheetId="13" r:id="rId10"/>
    <sheet name="Indicador 10-óbitos investi (2" sheetId="14" r:id="rId11"/>
    <sheet name="Indicador 11-MIF investigad (2" sheetId="15" r:id="rId12"/>
    <sheet name="Indicador 12-Sífilis Congen" sheetId="16" r:id="rId13"/>
    <sheet name="Indicador 13-mort das 4 DCN (2" sheetId="18" r:id="rId14"/>
    <sheet name="Indicador 14-Calendario de vaci" sheetId="19" r:id="rId15"/>
    <sheet name="Indicador 15-Cura de TB (2)" sheetId="20" r:id="rId16"/>
    <sheet name="Indicador 16-HIV em TB " sheetId="21" r:id="rId17"/>
    <sheet name="Indicador 17-Obitcom causa bas" sheetId="22" r:id="rId18"/>
    <sheet name="Indicador-18 Agra ao trab noti" sheetId="23" r:id="rId19"/>
    <sheet name="Indicador-19 Aids em &gt; 5 an (2" sheetId="24" r:id="rId20"/>
    <sheet name="Indicador-20 Cura de MH" sheetId="25" r:id="rId21"/>
    <sheet name="Indicador-21 Contatos de MH" sheetId="26" r:id="rId22"/>
    <sheet name="Indicador-22 IPA " sheetId="27" r:id="rId23"/>
    <sheet name="Indicador-23 Óbito por deng" sheetId="28" r:id="rId24"/>
    <sheet name="Indicador-24 imóveis visitados" sheetId="29" r:id="rId25"/>
    <sheet name="Indicador-25 Amostra de agu (2" sheetId="30" r:id="rId26"/>
    <sheet name="Indicador-26 Munic Vigil San" sheetId="17" r:id="rId27"/>
    <sheet name="Indicador-27 Educ. Perman (2)" sheetId="32" r:id="rId28"/>
    <sheet name="Indicador-28 Plano de Saúde (2" sheetId="33" r:id="rId29"/>
    <sheet name="Indicador-29 Banco de preço" sheetId="31" r:id="rId30"/>
  </sheets>
  <definedNames>
    <definedName name="_xlnm.Print_Area" localSheetId="11">'Indicador 11-MIF investigad (2'!$A$1:$I$99</definedName>
    <definedName name="_xlnm.Print_Area" localSheetId="2">'Indicador 2-Exodontia'!$A$1:$I$100</definedName>
    <definedName name="_xlnm.Print_Area" localSheetId="0">'Orientações Gerais'!$A$1:$E$8</definedName>
  </definedNames>
  <calcPr calcId="145621" refMode="R1C1"/>
</workbook>
</file>

<file path=xl/calcChain.xml><?xml version="1.0" encoding="utf-8"?>
<calcChain xmlns="http://schemas.openxmlformats.org/spreadsheetml/2006/main">
  <c r="C33" i="19" l="1"/>
  <c r="C32" i="19"/>
  <c r="C31" i="19"/>
  <c r="C30" i="19"/>
  <c r="C29" i="19"/>
  <c r="C28" i="19"/>
  <c r="C43" i="19"/>
  <c r="C42" i="19"/>
  <c r="C41" i="19"/>
  <c r="C40" i="19"/>
  <c r="C39" i="19"/>
  <c r="C38" i="19"/>
  <c r="C37" i="19"/>
  <c r="C36" i="19"/>
  <c r="C87" i="19"/>
  <c r="C86" i="19"/>
  <c r="C85" i="19"/>
  <c r="C84" i="19"/>
  <c r="C83" i="19"/>
  <c r="C94" i="19"/>
  <c r="C93" i="19"/>
  <c r="C92" i="19"/>
  <c r="C91" i="19"/>
  <c r="C90" i="19"/>
  <c r="C80" i="19"/>
  <c r="C79" i="19"/>
  <c r="C78" i="19"/>
  <c r="C77" i="19"/>
  <c r="C76" i="19"/>
  <c r="C75" i="19"/>
  <c r="C65" i="19"/>
  <c r="C64" i="19"/>
  <c r="C63" i="19"/>
  <c r="C62" i="19"/>
  <c r="C61" i="19"/>
  <c r="C60" i="19"/>
  <c r="C57" i="19"/>
  <c r="C56" i="19"/>
  <c r="C55" i="19"/>
  <c r="C54" i="19"/>
  <c r="C53" i="19"/>
  <c r="C52" i="19"/>
  <c r="C51" i="19"/>
  <c r="C50" i="19"/>
  <c r="C49" i="19"/>
  <c r="C48" i="19"/>
  <c r="C47" i="19"/>
  <c r="C46" i="19"/>
  <c r="C22" i="2" l="1"/>
  <c r="C96" i="2"/>
  <c r="C72" i="2"/>
  <c r="C54" i="2"/>
  <c r="C52" i="2"/>
  <c r="C40" i="2"/>
  <c r="C32" i="2"/>
  <c r="C24" i="2"/>
  <c r="C96" i="5"/>
  <c r="C94" i="5"/>
  <c r="C93" i="5"/>
  <c r="C92" i="5"/>
  <c r="C91" i="5"/>
  <c r="C90" i="5"/>
  <c r="C87" i="5"/>
  <c r="C86" i="5"/>
  <c r="C85" i="5"/>
  <c r="C84" i="5"/>
  <c r="C83" i="5"/>
  <c r="C80" i="5"/>
  <c r="C79" i="5"/>
  <c r="C78" i="5"/>
  <c r="C77" i="5"/>
  <c r="C76" i="5"/>
  <c r="C75" i="5"/>
  <c r="C72" i="5"/>
  <c r="C71" i="5"/>
  <c r="C70" i="5"/>
  <c r="C69" i="5"/>
  <c r="C68" i="5"/>
  <c r="C65" i="5"/>
  <c r="C64" i="5"/>
  <c r="C63" i="5"/>
  <c r="C62" i="5"/>
  <c r="C60" i="5"/>
  <c r="C57" i="5"/>
  <c r="C56" i="5"/>
  <c r="C55" i="5"/>
  <c r="C54" i="5"/>
  <c r="C53" i="5"/>
  <c r="C52" i="5"/>
  <c r="C51" i="5"/>
  <c r="C50" i="5"/>
  <c r="C49" i="5"/>
  <c r="C48" i="5"/>
  <c r="C47" i="5"/>
  <c r="C46" i="5"/>
  <c r="C43" i="5"/>
  <c r="C42" i="5"/>
  <c r="C41" i="5"/>
  <c r="C40" i="5"/>
  <c r="C39" i="5"/>
  <c r="C38" i="5"/>
  <c r="C37" i="5"/>
  <c r="C33" i="5"/>
  <c r="C32" i="5"/>
  <c r="C31" i="5"/>
  <c r="C30" i="5"/>
  <c r="C28" i="5"/>
  <c r="C24" i="5"/>
  <c r="C23" i="5"/>
  <c r="C22" i="5"/>
  <c r="C21" i="5"/>
  <c r="C20" i="5"/>
  <c r="C19" i="5"/>
  <c r="C18" i="5"/>
</calcChain>
</file>

<file path=xl/sharedStrings.xml><?xml version="1.0" encoding="utf-8"?>
<sst xmlns="http://schemas.openxmlformats.org/spreadsheetml/2006/main" count="4839" uniqueCount="270">
  <si>
    <t>Regional -  Alto Solimões</t>
  </si>
  <si>
    <t>AMATURÁ</t>
  </si>
  <si>
    <t>ATALAIA DO NORTE</t>
  </si>
  <si>
    <t>BENJAMIN CONSTANT</t>
  </si>
  <si>
    <t>FONTE BOA</t>
  </si>
  <si>
    <t>JUTAÍ</t>
  </si>
  <si>
    <t>SANTO ANTÔNIO DO IÇÁ</t>
  </si>
  <si>
    <t>SÃO PAULO DE OLIVENÇA</t>
  </si>
  <si>
    <t>TABATINGA</t>
  </si>
  <si>
    <t>TONANTINS</t>
  </si>
  <si>
    <t>Regional -  Triângulo</t>
  </si>
  <si>
    <t>ALVARÃES</t>
  </si>
  <si>
    <t>JAPURÁ</t>
  </si>
  <si>
    <t>JURUÁ</t>
  </si>
  <si>
    <t>MARAÃ</t>
  </si>
  <si>
    <t>TEFÉ</t>
  </si>
  <si>
    <t>UARINI</t>
  </si>
  <si>
    <t>Regional -  Rio Negro e Solimões</t>
  </si>
  <si>
    <t>ANAMÃ</t>
  </si>
  <si>
    <t>ANORI</t>
  </si>
  <si>
    <t>BERURI</t>
  </si>
  <si>
    <t>CAAPIRANGA</t>
  </si>
  <si>
    <t>COARI</t>
  </si>
  <si>
    <t>CODAJÁS</t>
  </si>
  <si>
    <t>MANACAPURU</t>
  </si>
  <si>
    <t>NOVO AIRÃO</t>
  </si>
  <si>
    <t>Regional -  Entorno de Manaus</t>
  </si>
  <si>
    <t>AUTAZES</t>
  </si>
  <si>
    <t>BARCELOS</t>
  </si>
  <si>
    <t>CAREIRO CASTANHO</t>
  </si>
  <si>
    <t>CAREIRO DA VÁRZEA</t>
  </si>
  <si>
    <t>IRANDUBA</t>
  </si>
  <si>
    <t>MANAQUIRI</t>
  </si>
  <si>
    <t>MANAUS</t>
  </si>
  <si>
    <t>NOVA OLINDA DO NORTE</t>
  </si>
  <si>
    <t>PRESIDENTE FIGUEIREDO</t>
  </si>
  <si>
    <t>RIO PRETO DA EVA</t>
  </si>
  <si>
    <t>SANTA ISABEL DO RIO NEGRO</t>
  </si>
  <si>
    <t>SÃO GABRIEL DA CACHOEIRA</t>
  </si>
  <si>
    <t>Regional -  Médio Amazonas</t>
  </si>
  <si>
    <t>ITACOATIARA</t>
  </si>
  <si>
    <t>ITAPIRANGA</t>
  </si>
  <si>
    <t>SÃO SEBASTIÃO DO UATUMÃ</t>
  </si>
  <si>
    <t>SILVES</t>
  </si>
  <si>
    <t>URUCARÁ</t>
  </si>
  <si>
    <t>URUCURITUBA</t>
  </si>
  <si>
    <t>Regional -  Baixo Amazonas</t>
  </si>
  <si>
    <t>PARINTINS</t>
  </si>
  <si>
    <t>BARREIRINHA</t>
  </si>
  <si>
    <t>NHAMUNDÁ</t>
  </si>
  <si>
    <t>MAUÉS</t>
  </si>
  <si>
    <t>BOA VISTA DO RAMOS</t>
  </si>
  <si>
    <t>Regional -  Juruá</t>
  </si>
  <si>
    <t>EIRUNEPÉ</t>
  </si>
  <si>
    <t>ENVIRA</t>
  </si>
  <si>
    <t>CARAUARI</t>
  </si>
  <si>
    <t>ITAMARATI</t>
  </si>
  <si>
    <t>GUAJARÁ</t>
  </si>
  <si>
    <t>IPIXUNA</t>
  </si>
  <si>
    <t>Regional -  Lábrea</t>
  </si>
  <si>
    <t>BOCA DO ACRE</t>
  </si>
  <si>
    <t>CANUTAMA</t>
  </si>
  <si>
    <t>LÁBREA</t>
  </si>
  <si>
    <t>PAUINI</t>
  </si>
  <si>
    <t>TAPAUÁ</t>
  </si>
  <si>
    <t>Regional - Rio Madeira</t>
  </si>
  <si>
    <t>APUÍ</t>
  </si>
  <si>
    <t>BORBA</t>
  </si>
  <si>
    <t>HUMAITÁ</t>
  </si>
  <si>
    <t>MANICORÉ</t>
  </si>
  <si>
    <t>NOVO ARIPUANÃ</t>
  </si>
  <si>
    <t/>
  </si>
  <si>
    <t>AMAZONAS</t>
  </si>
  <si>
    <t>DEPARTAMENTO DE PLANEJAMENTO E GESTÃO - DEPLAN</t>
  </si>
  <si>
    <t>GERÊNCIA DE PROGRAMAÇÃO EM SAÚDE - GPS</t>
  </si>
  <si>
    <t>Diretriz. Ampliar e qualificar o acesso aos serviços de saúde de qualidade, em tempo adequado, com ênfase na humanização, equidade e no atendimento das necessidades de saúde, aprimorando a política de atenção básica, especializada, ambulatorial e hospitalar, e garantindo o acesso a medicamentos no âmbito do SUS.</t>
  </si>
  <si>
    <t>Objetivo Nacional: Ampliar e qualificar o acesso aos serviços de saúde, em tempo adequado, com ênfase na humanização, equidade e no atendimento das necessidades de saúde, aprimorando a política de atenção básica e especializada, ambulatorial e hospitalar.</t>
  </si>
  <si>
    <t>REGIONAL/MUNICIPIO</t>
  </si>
  <si>
    <t>INDICADOR 1:  COBERTURA DE ACOMPANHAMENTO DAS CONDICIONALIDADES DE SAÚDE DO PROGRAMA BOLSA FAMÍLIA</t>
  </si>
  <si>
    <t xml:space="preserve">REALIZADO 2016                                                                  </t>
  </si>
  <si>
    <t xml:space="preserve">UNIDADE DE MEDIDA                                                                 </t>
  </si>
  <si>
    <t xml:space="preserve">META 2016                                                                  </t>
  </si>
  <si>
    <t xml:space="preserve">Fonte de Dados: </t>
  </si>
  <si>
    <t>Data de Apuração:</t>
  </si>
  <si>
    <t>%</t>
  </si>
  <si>
    <t>Diretriz. Aprimorar as redes de atenção e promover o cuidado integral às pessoas nos vários ciclos de vida (criança,adolescente, jovem, adulto e idoso),
considerando as questões de gênero e das populações em situação de vulnerabilidade social, na atenção básica, nas redes temáticas e nas redes de atenção nas regiões de saúde.</t>
  </si>
  <si>
    <t>Objetivo Nacional: Aprimorar e implantar as Redes de Atenção à Saúde nas regiões de saúde, com ênfase na articulação da Rede de Urgência e Emergência, Rede Cegonha, Rede de Atenção Psicossocial, Rede de Cuidados à Pessoa com Deficiência, e da Rede de Atenção à Saúde das Pessoas com Doenças Crônicas.</t>
  </si>
  <si>
    <t>INDICADOR 2: PROPORÇÃO DE EXODONTIA EM RELAÇÃO AOS PROCEDIMENTOS</t>
  </si>
  <si>
    <t>INDICADOR 3: PROPORÇÃO DE ACESSO HOSPITALAR DOS ÓBITOS POR ACIDENTE</t>
  </si>
  <si>
    <t>INDICADOR 4:  PROPORÇÃO DE ÓBITOS NAS INTERNAÇÕES POR INFARTO AGUDO DO MIOCÁRDIO (IAM)</t>
  </si>
  <si>
    <t>INDICADOR 5: RAZÃO DE EXAMES CITOPATOLÓGICOS DO COLO DO ÚTERO EM MULHERES DE 25 A 64 ANOS E A POPULAÇÃO DA MESMA FAIXA ETÁRIA</t>
  </si>
  <si>
    <t>INDICADOR 6: RAZÃO DE EXAMES DE MAMOGRAFIA DE RASTREAMENTO REALIZADOS EM MULHERES DE 50 A 69 ANOS E POPULAÇÃO DA MESMA FAIXA ETÁRIA</t>
  </si>
  <si>
    <t>INDICADOR 7: PROPORÇÃO DE PARTO NORMAL NO SUS E NA SAÚDE SUPLEMENTAR</t>
  </si>
  <si>
    <t>INDICADOR 8: COBERTURA DE CENTROS DE ATENÇÃO PSICOSSOCIAL (CAPS)</t>
  </si>
  <si>
    <t>N/A</t>
  </si>
  <si>
    <t xml:space="preserve">RAZÃO </t>
  </si>
  <si>
    <t>RAZÃO</t>
  </si>
  <si>
    <t>/100.000</t>
  </si>
  <si>
    <t xml:space="preserve">META              2016                                                                  </t>
  </si>
  <si>
    <t>Avaliação dos Indicadores do SISPACTO 2016 por Município e Regional de Saúde  (Deplan enviará planilhas com resultados aos municípios)</t>
  </si>
  <si>
    <t>Diretriz. Aprimorar as redes de atenção e promover o cuidado integral às pessoas nos vários ciclos de vida (criança,adolescente, jovem, adulto e idoso),considerando as questões de gênero e das populações em situação de vulnerabilidade social, na atenção básica, nas redes temáticas e nas redes de atenção nas regiões de saúde.</t>
  </si>
  <si>
    <t>Objetivo Nacional: Promover o cuidado integral às pessoas nos ciclos de vida (criança, adolescente, jovem, adulto e idoso), considerando as questões de gênero,
orientação sexual, raça/etnia, situações de vulnerabilidade, as especificidades e a diversidade na atenção básica, nas redes temáticas e nas redes de atenção à
saúde.</t>
  </si>
  <si>
    <t>INDICADOR 9: TAXA DE MORTALIDADE INFANTIL</t>
  </si>
  <si>
    <t>INDICADOR 10: PROPORÇÃO DE ÓBITOS MATERNOS INVESTIGADOS</t>
  </si>
  <si>
    <t>INDICADOR 11: PROPORÇÃO DE ÓBITOS DE MULHERES EM IDADE FÉRTIL (MIF) INVESTIGADOS</t>
  </si>
  <si>
    <t>Diretriz. Reduzir e prevenir riscos e agravos à saúde da população por meio das ações de vigilância, promoção e proteção, com foco na prevenção de doenças
crônicas não transmissíveis, acidentes e violências, no controle das doenças transmissíveis e na promoção do envelhecimento saudável.</t>
  </si>
  <si>
    <t>Objetivo Nacional: Reduzir e prevenir riscos e agravos à saúde da população, considerando os determinantes sociais, por meio das ações de vigilância, promoção e
proteção, com foco na prevenção de doenças crônicas não transmissíveis, acidentes e violências, no controle das doenças transmissíveis e na promoção do
envelhecimento saudável.</t>
  </si>
  <si>
    <t>INDICADOR 12: NÚMERO DE CASOS NOVOS DE SÍFILIS CONGÊNITA EM MENORES DE UM ANO DE IDADE</t>
  </si>
  <si>
    <t>INDICADOR 13: TAXA DE MORTALIDADE PREMATURA (de 30 a 69 anos) PELO CONJUNTO DAS 4 PRINCIPAIS DCNT (DOENÇAS DO APARELHO CIRCULATÓRIO, CÂNCER, DIABETES E DOENÇAS RESPIRATÓRIAS CRÔNICAS)</t>
  </si>
  <si>
    <t>INDICADOR 14: PROPORÇÃO DE VACINAS DO CALENDÁRIO BÁSICO DE VACINAÇÃO DA CRIANÇA COM COBERTURAS VACINAIS ALCANÇADAS</t>
  </si>
  <si>
    <t>INDICADOR 15: PROPORÇÃO DE CURA DE CASOS NOVOS DE TUBERCULOSE PULMONAR COM CONFIRMAÇÃO LABORATORIAL</t>
  </si>
  <si>
    <t>INDICADOR 16: PROPORÇÃO DE EXAME ANTI-HIV REALIZADOS ENTRE OS CASOS NOVOS DE TUBERCULOSE</t>
  </si>
  <si>
    <t>INDICADOR 17: PROPORÇÃO DE REGISTRO DE ÓBITOS COM CAUSA BÁSICA DEFINIDA</t>
  </si>
  <si>
    <t>INDICADOR 18: PROPORÇÃO DE MUNICÍPIOS COM CASOS DE DOENÇAS OU AGRAVOS RELACIONADOS AO TRABALHO NOTIFICADOS</t>
  </si>
  <si>
    <t>INDICADOR 19: NÚMERO DE CASOS NOVOS DE AIDS EM MENORES DE 5 ANOS</t>
  </si>
  <si>
    <t>INDICADOR 20: PROPORÇÃO DE CURA DOS CASOS NOVOS DE HANSENÍASE DIAGNOSTICADOS NOS ANOS DAS COORTES</t>
  </si>
  <si>
    <t>INDICADOR 21: PROPORÇÃO DE CONTATOS EXAMINADOS DE CASOS NOVOS DE HANSENÍASE</t>
  </si>
  <si>
    <t>INDICADOR 22: INCIDÊNCIA PARASITÁRIA ANUAL (IPA) DE MALÁRIA</t>
  </si>
  <si>
    <t>INDICADOR 23: NÚMERO ABSOLUTO DE ÓBITOS POR DENGUE</t>
  </si>
  <si>
    <t>INDICADOR 25: PROPORÇÃO DE ANÁLISES REALIZADAS EM AMOSTRAS DE ÁGUA PARA CONSUMO HUMANO QUANTO AOS PARÂMETROS COLIFORMES TOTAIS, CLORO RESIDUAL LIVRE E TURBIDEZ</t>
  </si>
  <si>
    <t>Objetivo Nacional: Aprimorar o marco regulatório e as ações de vigilância sanitária, para assegurar a proteção à saúde e o desenvolvimento sustentável do setor.</t>
  </si>
  <si>
    <t>INDICADOR 26: PERCENTUAL DE MUNICÍPIOS QUE REALIZAM NO MÍNIMO SEIS GRUPOS DE AÇÕES DE VIGILÂNCIA SANITÁRIA, CONSIDERADAS NECESSÁRIAS A TODOS OS MUNICÍPIOS.</t>
  </si>
  <si>
    <t>Diretriz. Fortalecer o papel do Estado na regulação do trabalho em saúde e ordenar, para as necessidades do SUS, a formação, a educação permanente, a
qualificação, a valorização dos trabalhadores e trabalhadoras, combatendo a precarização e favorecendo a democratização das relações de trabalho. Tudo isso
considerando as metas de superação das demandas do mundo do trabalho na área da saúde estabelecidas pela Década de Gestão do Trabalho e Educação em
Saúde, iniciada em 2013.</t>
  </si>
  <si>
    <t>Objetivo Nacional: Promover, para as necessidades do SUS, a formação, a educação permanente, a qualificação, a valorização dos trabalhadores, a desprecarização
e a democratização das relações de trabalho.</t>
  </si>
  <si>
    <t>INDICADOR 27: PROPORÇÃO DE AÇÕES DE EDUCAÇÃO PERMANENTE IMPLEMENTADAS E/OU REALIZADAS</t>
  </si>
  <si>
    <t>Diretriz. Aprimorar a relação federativa no SUS, fortalecendo a gestão compartilhada nas regiões de saúde e com a revisão dos instrumentos de gestão,
considerando as especificidades regionais e a concertação de responsabilidades dos municípios, estados e União, visando oferecer ao cidadão o cuidado integral.</t>
  </si>
  <si>
    <t>Objetivo Nacional: Objetivo Nacional: Aprimorar a relação interfederativa e a atuação do Ministério da Saúde como gestor federal do SUS.</t>
  </si>
  <si>
    <t>INDICADOR 28:PLANOS DE SAÚDE ENVIADOS AO CONSELHO DE SAÚDE</t>
  </si>
  <si>
    <t>Diretriz. Garantir o financiamento estável e sustentável para o SUS, melhorando o padrão do gasto e qualificando o financiamento tripartite e os processos de
transferência de recursos.</t>
  </si>
  <si>
    <t>Objetivo Nacional: Melhorar o padrão de gasto, qualificar o financiamento tripartite e os processos de transferência de recursos, na perspectiva do financiamento
estável e sustentável do SUS.</t>
  </si>
  <si>
    <t>INDICADOR 29:PROPORÇÃO DE ENTES COM PELO MENOS UMA ALIMENTAÇÃO POR ANO NO BANCO DE PREÇO EM SAÚDE</t>
  </si>
  <si>
    <t>N.ABSOLUTO</t>
  </si>
  <si>
    <t>/1000</t>
  </si>
  <si>
    <t xml:space="preserve">Análise do Resultado                                                             (justificar o não alcance da meta,  e se alcançou, o que determinou para o bom desempenho)                                       A análise é de responsabilidade do município  </t>
  </si>
  <si>
    <t>ÁREA TÉCNICA RESPONSÁVEL: DABE/SUSAM FONE: 3643-6352 e-mail: indab@saude.am.gov.br</t>
  </si>
  <si>
    <t>ÁREA TÉCNICA RESPONSÁVEL: REDE DE URGÊNCIA E EMERGÊNCIA  FONE:  3643-6339 e-mail: gue@saude.am.gov.br</t>
  </si>
  <si>
    <t>ÁREA TÉCNICA RESPONSÁVEL: REDE DE URGÊNCIA E EMERGÊNCIA FONE: 3643-6339 e-mail: gue@saude.am.gov.br</t>
  </si>
  <si>
    <t>ÁREA TÉCNICA RESPONSÁVEL: REDE CEGONHA/SAÚDE DA MULHER FONE: 3643-6160; 6183 email: sandracavalcante.silva@gmail.com, maragracaster@gmail.com, katherinebenevides@gmail.com</t>
  </si>
  <si>
    <t>ÁREA TÉCNICA RESPONSÁVEL: REDE PSICOSSOCIAL FONE: 3643-6121 e-mail: saudemental@saude.am.gov.br</t>
  </si>
  <si>
    <t>ÁREA TÉCNICA RESPONSÁVEL: FVS FONE: 3182-8522 98120-7668 e-mail: emiliadias27@hotmail.com, rosemary.pinto@gmail.com</t>
  </si>
  <si>
    <t>ÁREA TÉCNICA RESPONSÁVEL: COORDENAÇÃO DE IST/AIDS NA FMT/HVD FONE: 2127-3559 3532  e-mail: dstaids.planejamento@fmt.am.gov.br,  zuzuvana@gmail.com</t>
  </si>
  <si>
    <t>ÁREA TÉCNICA RESPONSÁVEL: FUAM FONE: 3632-5850 e-mail:  hanseniase@fuam.am.gov.br</t>
  </si>
  <si>
    <t xml:space="preserve"> ÁREA TÉCNICA RESPONSÁVEL: FUAM FONE: 3632-5850 e-mail:  hanseniase@fuam.am.gov.br</t>
  </si>
  <si>
    <t>ÁREA TÉCNICA RESPONSÁVEL: DGRH/EDUCAÇÃO PERMANENTE FONE: 3643-6381 e-mail: dgrh@saude.am.gov.br</t>
  </si>
  <si>
    <t>ÁREA TÉCNICA RESPONSÁVEL: DEPLAN FONE: 3643- 6344 e-mail: gps-deplan@saude.am.gov.br</t>
  </si>
  <si>
    <t>ÁREA TÉCNICA RESPONSÁVEL: INDICADOR NÃO SE APLICA</t>
  </si>
  <si>
    <t xml:space="preserve">Parâmetro Nacional:  </t>
  </si>
  <si>
    <t>Parâmetro Nacional:  100%</t>
  </si>
  <si>
    <t>Parâmetro Nacional:  &gt; 85%</t>
  </si>
  <si>
    <t>Parâmetro Nacional:  &lt; 0,5/1.000 nascidos vivos</t>
  </si>
  <si>
    <t>Parâmetro Nacional: ausência de casos de aids em menores de 5 anos.</t>
  </si>
  <si>
    <t>Parâmetro Nacional: 100%   Linha de base: considerar 2014</t>
  </si>
  <si>
    <t>Parâmetro Nacional:  Os graus de risco, expresso em valores da IPA de malária são: municípios de baixo risco (≤ 9,9 casos/1.000 habitantes); médio risco (entre 10,0 e ≤ 49,9 casos/1.000 habitantes) e alto risco (≥ 50 casos/1.000 habitantes).</t>
  </si>
  <si>
    <t>Parâmetro Nacional:  Redução de 10 % ao ano nos municípios e regiões com 6 ou mais óbitos; Redução de 1 óbito em municípios e regiões em locais com 2, 3, 4 e 5 óbitos; Redução de 100% no ano seguinte em municípios e regiões com 1 óbito.</t>
  </si>
  <si>
    <t>Parâmetro Nacional:  Pelo menos, quatro ciclos de visitas domiciliares com 80% ou mais dos imóveis visitados em cada um.</t>
  </si>
  <si>
    <t>Parâmetro Nacional:  Municipal e do DF para 2016 – 100%; Regional e Estadual para 2016 - 45%</t>
  </si>
  <si>
    <t>Fonte: Portal do Bolsa Família</t>
  </si>
  <si>
    <t>Emissão: 14/02/2017 - 15:26:00   Data da última consolidação 31/01/2017</t>
  </si>
  <si>
    <t>Fonte: SIA/SUS</t>
  </si>
  <si>
    <t>data da última atualização: 07/02/2017</t>
  </si>
  <si>
    <t>data do banco de dados: 06/02/2017</t>
  </si>
  <si>
    <t>sujeitos a alteração</t>
  </si>
  <si>
    <t>Resultado 2016(Fonte: SINAN NET AM (16/01/2017))</t>
  </si>
  <si>
    <t>TAXA</t>
  </si>
  <si>
    <t>Melhoria do registro</t>
  </si>
  <si>
    <t>Meta alcançada</t>
  </si>
  <si>
    <t>A meta foi subestimada</t>
  </si>
  <si>
    <t>Não houve pactuação</t>
  </si>
  <si>
    <t>Não houve registro /ou boa cobertura da AB</t>
  </si>
  <si>
    <t>A meta foi superestimada</t>
  </si>
  <si>
    <t>Meta Alcançada</t>
  </si>
  <si>
    <t>Não foi pactuado</t>
  </si>
  <si>
    <t>meta alcançada</t>
  </si>
  <si>
    <t>Analisando a série histórica do município, verificamos que a meta 2016 foi superdimensionada. Por este motivo, sugerimos que a meta seja revista para 2017, de forma que o número pactuado seja mais próximo da realidade apresentada nos últimos anos.</t>
  </si>
  <si>
    <t>Analisando a série histórica do município, verificamos que a meta 2016 foi subdimensionada. Apesar de discreta melhora no resultado, reforçamos a necessidade de se priorizar as ações de saúde materno-infantil no município. Sugerimos que a meta para 2017 seja revista , de forma que o número pactuado seja mais próximo da realidade apresentada nos últimos anos.</t>
  </si>
  <si>
    <t>Analisando a série histórica do município, verificamos que a meta foi adequada, pois o indicador vinha apresentando melhora nos anos de 2014 e 2015. Sugerimos que o município reforce  as ações de saúde materno-infantil e trabalhe na identificação das causas do aumento do resultado encontrado em 2016, e converse com a área técnica relacionadae de forma que em 2017 possamos alcançar menores números.</t>
  </si>
  <si>
    <t>Analisando a série histórica do município, verificamos que o resultado de 2016 foi o menos satisfatório desde 2010. Reforçamos a necessidade de se priorizar as ações de saúde materno-infantil no município e trabalhe na identificação das causas do aumento do resultado encontrado em 2016, e converse com a área técnica relacionada de forma que em 2017 possamos reverte este quadro.</t>
  </si>
  <si>
    <t xml:space="preserve">O município apresentou melhora no resultado, no entanto, ainda é um número elevado, por isso reforçamos a necessidade de se priorizar as ações de saúde materno-infantil no município. </t>
  </si>
  <si>
    <t>O município apresentou piora no resultado, em comparação ao ano anterior. Por isso reforçamos a necessidade de se priorizar as ações de saúde materno-infantil no município. Sugerimos que o município trabalhe na identificação das causas do aumento do resultado encontrado em 2016, e converse com a área técnica relacionada de forma que em 2017 possamos alcançar menores números.</t>
  </si>
  <si>
    <t>Analisando a série histórica do município, verificamos que a meta 2016 foi superdimensionada. Por este motivo, sugerimos que a meta seja revista para 2017, de forma que o número pactuado seja mais próximo da realidade apresentada nos últimos anos. Solicitamos a gentileza de observar se já foi fechada a notificação do número de nascidos vivos do ano de 2016 inteiro.</t>
  </si>
  <si>
    <t>Reforçamos a necessidade de se priorizar as ações de saúde materno-infantil no município. Sugerimos que o município trabalhe na identificação das causas do aumento do resultado encontrado em 2016, e converse com a área técnica relacionada, de forma que em 2017 possamos alcançar menores números.</t>
  </si>
  <si>
    <t>Analisando a série histórica do município, verificamos que o resultado de 2016 foi o menos satisfatório desde 2010. Reforçamos a necessidade de se priorizar as ações de saúde materno-infantil no município e trabalhe na identificação das causas do aumento do resultado encontrado em 2016, e converse com a área técnica relacionada, de forma que em 2017 possamos reverte este quadro.</t>
  </si>
  <si>
    <t>Analisando a série histórica do município, verificamos que a meta 2016 foi subdimensionada. Sugerimos que a meta para 2017 seja revista , de forma que o número pactuado seja mais próximo da realidade apresentada nos últimos anos. Reforçamos a necessidade de se priorizar as ações de saúde materno-infantil no município e trabalhe na identificação das causas do aumento do resultado encontrado em 2016, e converse com a área técnica relacionada de forma que em 2017 possamos reverte este quadro.</t>
  </si>
  <si>
    <t xml:space="preserve">Analisando a série histórica do município, verificamos que a meta 2016 foi subdimensionada. Sugerimos que a meta para 2017 seja revista , de forma que o número pactuado seja mais próximo da realidade apresentada nos últimos anos. </t>
  </si>
  <si>
    <t>Reforçamos a necessidade de se priorizar as ações de saúde materno-infantil no município e trabalhe na identificação das causas do aumento do resultado encontrado em 2016, e converse com a área técnica relacionada, de forma que em 2017 possamos reverte este quadro.</t>
  </si>
  <si>
    <t>Analisando a série histórica do município, reforçamos a necessidade da notificação adequada de todos os nascidos vivos do ano de 2016. Os dados que constam na fonte estão discrepantes se comparados aos anos anteriores.</t>
  </si>
  <si>
    <t>Analisando a série histórica do município, verificamos que a meta 2016 foi subdimensionada. Sugerimos que a meta para 2017 seja revista, levando em consideração a série história, de forma que o número pactuado seja mais próximo da realidade apresentada nos últimos anos. Além do mais, reforçamos a necessidade de se priorizar as ações de saúde materno-infantil no município e trabalhe na identificação das causas do resultado encontrado em 2016, e converse com a área técnica relacionada, de forma que em 2017 possamos reverter este quadro.</t>
  </si>
  <si>
    <t xml:space="preserve">Analisando a série histórica do município, verificamos que os resultados vem melhorando ao longo dos anos, indicando que o município está próximo de alcançar a meta preconizada pela OMS, onde o número de óbitos deve ser abaixo de 10 a cada 1.000 nascidos vivos. Por isso, solicitamos ao município rever ações desenvolvidas para redução do indicador e reforçamos a necessidade de se priorizar as ações de saúde materno-infantil. </t>
  </si>
  <si>
    <t xml:space="preserve"> Apesar de discreta melhora no resultado, reforçamos a necessidade de se priorizar as ações de saúde materno-infantil no município. </t>
  </si>
  <si>
    <t>Analisando a série histórica do município, reforçamos a necessidade de se priorizar as ações de saúde materno-infantil no município, uma vez que o resultado de 2016 apresentou piora, se comparado aos três anos anteriores. Sugerimos que o município trabalhe na identificação das causas do resultado encontrado em 2016, e converse com a área técnica relacionada, de forma que em 2017 possamos reverte este quadro.</t>
  </si>
  <si>
    <t>Reforçamos a necessidade de se priorizar as ações de saúde materno-infantil no município e trabalhe na identificação das causas do resultado encontrado em 2016, e converse com a área técnica relacionada, de forma que em 2017 possamos reverte este quadro.</t>
  </si>
  <si>
    <t>Analisando a série histórica do município, verificamos que os resultados vem melhorando ao longo dos anos, indicando que o município está próximo de alcançar a meta preconizada pela OMS, onde o número de óbitos deve ser abaixo de 10 a cada 1.000 nascidos vivos. Por isso, solicitamos ao município rever ações desenvolvidas para redução do indicador e reforçamos a necessidade de se priorizar as ações de saúde materno-infantil. A meta pactuada está discrepante e parece ter sido lançada em número absoluto. Reforçamos que a meta para Parintins deve ser pactuada em taxa.</t>
  </si>
  <si>
    <t>Analisando a série histórica do município, reforçamos a necessidade de se priorizar as ações de saúde materno-infantil no município, uma vez que o resultado de 2016 apresentou piora, se comparado aos três anos anteriores. Sugerimos que o município trabalhe na identificação das causas do resultado encontrado em 2016, e converse com a área técnica relacionada, de forma que em 2017 possamos reverter este quadro.</t>
  </si>
  <si>
    <t>Analisando a série histórica do município, verificamos que a meta 2016 foi superdimensionada. Por este motivo, sugerimos que a meta seja revista para 2017, de forma que o número pactuado seja mais próximo da realidade apresentada nos últimos anos. Além disso, reforçamos a necessidade de se priorizar as ações de saúde materno-infantil no município, uma vez que o resultado de 2016 apresentou piora, se comparado aos quatro anos anteriores. Sugerimos que o município trabalhe na identificação das causas do resultado encontrado em 2016, e converse com a área técnica relacionada, de forma que em 2017 possamos reverter este quadro.</t>
  </si>
  <si>
    <t>Analisando a série histórica do município, reforçamos a necessidade de se priorizar as ações de saúde materno-infantil no município, uma vez que o resultado do indicador piorou nos dois últimos anos. Sugerimos que o município trabalhe na identificação das causas do resultado encontrado em 2016, e converse com a área técnica relacionada, de forma que em 2017 possamos reverter este quadro.</t>
  </si>
  <si>
    <t>Analisando a série histórica do município, reforçamos a necessidade de se priorizar as ações de saúde materno-infantil no município, uma vez que o resultado do indicador piorou nos três últimos anos. Sugerimos que o município trabalhe na identificação das causas do resultado encontrado em 2016, e converse com a área técnica relacionada, de forma que em 2017 possamos reverter este quadro.</t>
  </si>
  <si>
    <t>Analisando a série histórica do município, reforçamos a necessidade de se priorizar as ações de saúde materno-infantil no município, uma vez que o resultado do indicador é o pior desde 2010. Sugerimos que o município trabalhe na identificação das causas do resultado encontrado em 2016, e converse com a área técnica relacionada, de forma que em 2017 possamos reverter este quadro.</t>
  </si>
  <si>
    <t>Analisando a série histórica do município, verificamos que a meta 2016 foi subdimensionada. Sugerimos que a meta para 2017 seja revista , de forma que o número pactuado seja mais próximo da realidade apresentada nos últimos anos. Reforçamos a necessidade de se priorizar as ações de saúde materno-infantil no município e trabalhe na identificação das causas do aumento do resultado encontrado em 2016, e converse com a área técnica relacionadade forma que em 2017 possamos reverte este quadro.</t>
  </si>
  <si>
    <t xml:space="preserve">A redução do numero de casos deve-se em parte pela detecção da sífilis no pré-natal e tratamento de grávidas e parceiros adequadamente. Entretanto a possibilidade de sub-notificação deve ser considerada. </t>
  </si>
  <si>
    <t xml:space="preserve">A possibilidade de sub-notificação deve ser considerada. </t>
  </si>
  <si>
    <t xml:space="preserve"> A Falta do medicamento específico para o tratamento das gestantes com sífilis, diagnosticadas no pré-natal, contribuiu para o aumento do número de casos de sífilis congênita.</t>
  </si>
  <si>
    <t>A Falta do medicamento específico para o tratamento das gestantes com sífilis, diagnosticadas no pré-natal, contribuiu para o aumento do número de casos de sífilis congênita.</t>
  </si>
  <si>
    <t>Implantação eficaz das medidas de controle da transmissão vertical do HIV no pré-natal e durante o parto</t>
  </si>
  <si>
    <t xml:space="preserve">As ações de controle implantadas no pré-natal: testes rápidos, inicio precoce do tratamento e profilaxia na maternidade são fatores que determinam a manutenção de zero casos de TV do HIV. </t>
  </si>
  <si>
    <t xml:space="preserve">O municipio tem experimentado dificuldades na implementar as medidas de controle da transmissão vertical do HIV por fatores como: (1) rotatividade de profissionais treinados nas maternidades; (2)  resistência de outros profissionais em aplicar as medidas profiláticas; (3) falha no diagnóstico precoce  e tratamento das gestantes no pré-natal. </t>
  </si>
  <si>
    <t>Parâmetro Nacional:  Abaixo de 10 óbitos, a cada 1.000 nascidos vivos, segundo OMS</t>
  </si>
  <si>
    <t>Parâmetro Nacional:   ≥ 73,00%</t>
  </si>
  <si>
    <t>Parâmetro Nacional:  8,00%</t>
  </si>
  <si>
    <t>Parâmetro Nacional:  10,00%</t>
  </si>
  <si>
    <t>Parâmetro Nacional:  70,00% da População Alvo</t>
  </si>
  <si>
    <t>Parâmetro Nacional:  85,00%</t>
  </si>
  <si>
    <t>Parâmetro Nacional:  &gt; 70,00%</t>
  </si>
  <si>
    <t>Regional -  Purus</t>
  </si>
  <si>
    <t>Regional -  Manaus Entrono e Alto Rio Negro</t>
  </si>
  <si>
    <t>Regional -  Manaus Entorno e Alto Rio Negro</t>
  </si>
  <si>
    <t>Parâmetro Nacional:  70,00% dos óbitos ocorridos no hospital</t>
  </si>
  <si>
    <t>Parâmetro Nacional:  80,00% da população alvo</t>
  </si>
  <si>
    <t xml:space="preserve">ÁREA TÉCNICA RESPONSÁVEL: REDE DE CRÔNICOS FONE: 3643-6170 e-mail: joselita.nobre@saude.am.gov.br e mariliamuniz@gmail.com                                                                                                               FCECON  FONE: 3655-4604 e-mail: anasselis@gmail.com </t>
  </si>
  <si>
    <t>Regional - Purus</t>
  </si>
  <si>
    <t>ÁREA TÉCNICA RESPONSÁVEL: COORDENAÇÃO DE DST/AIDS NA FMT-HVD FONE: 2127-3559 3532  e-mail: dstaids.planejamento@fmt.am.gov.br,  zuzuvana@gmail.com</t>
  </si>
  <si>
    <t>Parâmetro Nacional:  Redução de 2,00% em relação ao ano anterior</t>
  </si>
  <si>
    <t xml:space="preserve">ÁREA TÉCNICA RESPONSÁVEL: REDE DE CRÔNICOS FONE: 3643-6170 e-mail: joselita.nobre@saude.am.gov.br e mariliamuniz@gmail.com                                                                                                               </t>
  </si>
  <si>
    <t>Parâmetro Nacional:  ≥75,00%</t>
  </si>
  <si>
    <t>Parâmetro Nacional:   ≥85,00%  Linha de base: considerar 2014.</t>
  </si>
  <si>
    <t>Parâmetro Nacional:  ≥ 90,00%.</t>
  </si>
  <si>
    <t>Parâmetro Nacional:  ≥ 88,00%   Linha de Base: 2015.</t>
  </si>
  <si>
    <t>Parâmetro Nacional: 83,00%</t>
  </si>
  <si>
    <t>Parâmetro Nacional:  &gt; 80,00%  Linha de Base: 2015.</t>
  </si>
  <si>
    <t>16,30</t>
  </si>
  <si>
    <t>35,00</t>
  </si>
  <si>
    <t>100,00</t>
  </si>
  <si>
    <t>VE</t>
  </si>
  <si>
    <t>INDICADOR 24: NÚMERO DE IMÓVEIS VISITADOS EM PELO MENOS 4 CICLOS DE VISITAS DOMICILIARES PARA CONTROLE DA DENGUE</t>
  </si>
  <si>
    <t>Proporção</t>
  </si>
  <si>
    <t>80,00</t>
  </si>
  <si>
    <r>
      <rPr>
        <b/>
        <sz val="9"/>
        <rFont val="Calibri"/>
        <family val="2"/>
        <scheme val="minor"/>
      </rPr>
      <t>LEGENDA VE</t>
    </r>
    <r>
      <rPr>
        <sz val="9"/>
        <rFont val="Calibri"/>
        <family val="2"/>
        <scheme val="minor"/>
      </rPr>
      <t>: VIGILÂNCIA EPIDEMIOLÓGICA</t>
    </r>
  </si>
  <si>
    <t xml:space="preserve"> Fonte : FVS-AM / DVE ( PNI)/ *Dados de 06 junho de 2016</t>
  </si>
  <si>
    <t>Fonte: SINAN NET/DVE/PECT/FVS-AM /Base de dados de 02/02/2017 Dados sujeitos à revisão</t>
  </si>
  <si>
    <t xml:space="preserve">* Os dados de 2016 são parciais, considerando que a maioria dos casos ainda está em tratamento, cujo tempo mínimo é de 6 meses. </t>
  </si>
  <si>
    <t xml:space="preserve">REALIZADO 2016 *                                                                 </t>
  </si>
  <si>
    <t xml:space="preserve">REALIZADO 2016*                                                                  </t>
  </si>
  <si>
    <t>Fonte de Dados: NUSI/FVS-AM/ COLUNA 2016 ATUALIZADA EM SIMWEB 31/01/2017</t>
  </si>
  <si>
    <t>Fonte de Dados: SIM/NUSI/SASS/FVS-AM/ DBF: DO 11/06/2015</t>
  </si>
  <si>
    <t>87,80                 (2015)</t>
  </si>
  <si>
    <t>Fonte de Dados: SIVEP/DVA/FVS-AM</t>
  </si>
  <si>
    <t>* As Metas de redução entre 2009 e 2013 referem-se a uma diminuição ano a ano de -30%; /* A meta para 2014 repetiu a pretendida para 2013, uma vez que aquela não foi alcançada.</t>
  </si>
  <si>
    <t>* A meta de redução para 2015 é -20% em relação ao reseultado alcançado em 2014</t>
  </si>
  <si>
    <t>Fonte de Dados: SIMWEB</t>
  </si>
  <si>
    <t>Em 2016, Dos 22 laboratórios implantados, apenas 21 (municípios) realizaram análises, Apuí não realizou nenhuma análise, sob alegação de falta de RH.</t>
  </si>
  <si>
    <r>
      <t xml:space="preserve">Dados totais referentes ao período de janeiro a dezembro de 2016  - </t>
    </r>
    <r>
      <rPr>
        <b/>
        <sz val="10"/>
        <color indexed="10"/>
        <rFont val="Arial"/>
        <family val="2"/>
      </rPr>
      <t>apurados do SISAGUA em 02.02.2017</t>
    </r>
    <r>
      <rPr>
        <sz val="10"/>
        <rFont val="Arial"/>
        <family val="2"/>
      </rPr>
      <t xml:space="preserve"> </t>
    </r>
  </si>
  <si>
    <t>(Enviados em 06.02.2017)</t>
  </si>
  <si>
    <t>Obs:  Iranduba, encaminha amostras para o LACEN, até o momento apresenta no SISAGUA apenas 4 amostras. NÃO TEM O VIGIAGUA IMPLANTADO.</t>
  </si>
  <si>
    <t>Fonte de Dados: DEVISA/FVS-AM (fevereiro de 2015)</t>
  </si>
  <si>
    <t>Fonte de Dados: NUSI/FVS-AM/ SIMWEB 30/03/2015 E COLUNA 2015 ATUALIZADO EM 31.01.2017</t>
  </si>
  <si>
    <t>Fonte de Dados: DPCC/FCECON</t>
  </si>
  <si>
    <t>Data de Apuração: 13/02/2017</t>
  </si>
  <si>
    <t>Fonte de Dados: &lt;http://cnes2.datasus.gov.br&gt;; &lt;http://www.ibge.gov.br&gt;; &lt;http://cidades.ibge.gov.br&gt;</t>
  </si>
  <si>
    <t>Data de Apuração: 08.02.2017</t>
  </si>
  <si>
    <t>SINAN - Janeiro a Dezembro de 2016</t>
  </si>
  <si>
    <t>Sinan Janeiro a Dezembro de 2016</t>
  </si>
  <si>
    <t>Segue as planilhas do SISPACTO 2016, com os resultados alcançados, porém quanto ao dado do indicador de número 3, há dois resultados possíveis um que se encontra no site da DataSUS (SIM de 2014) e o enviado pela FVS que já consta dados de 2016 (porém não fechados), é necessário que se tome a decisão de qual adotar uma vez que encontram-se divergente, decidir junto ao Deplan.</t>
  </si>
  <si>
    <t>Fonte de Dados: site da DataSUS</t>
  </si>
  <si>
    <t>Fonte de Dados:  SARGSUS/MS. Atualizado em 19/01/2017</t>
  </si>
  <si>
    <t>Plano Estadual de Saúde 2016-2019 enviado ao CES/AM</t>
  </si>
  <si>
    <r>
      <t>Assunto:</t>
    </r>
    <r>
      <rPr>
        <b/>
        <sz val="12"/>
        <color rgb="FF000000"/>
        <rFont val="Calibri"/>
        <family val="2"/>
        <scheme val="minor"/>
      </rPr>
      <t> Avaliação (RESULTADO) dos Indicadores Municipais do Sispacto 2016.</t>
    </r>
  </si>
  <si>
    <r>
      <t>2) </t>
    </r>
    <r>
      <rPr>
        <b/>
        <u/>
        <sz val="12"/>
        <color rgb="FF000000"/>
        <rFont val="Calibri"/>
        <family val="2"/>
        <scheme val="minor"/>
      </rPr>
      <t>Caderno de Diretrizes, Objetivos, Metas e Indicadores 2016,</t>
    </r>
    <r>
      <rPr>
        <sz val="12"/>
        <color rgb="FF000000"/>
        <rFont val="Calibri"/>
        <family val="2"/>
        <scheme val="minor"/>
      </rPr>
      <t> onde contêm as fichas de qualificação dos 29 indicadores estabelecidos pelo MS para o ano de 2016.</t>
    </r>
  </si>
  <si>
    <t>Quaisquer dúvidas, questionamentos ou não concordância com os resultados enviados, entrar em contato com os telefones e e-mails das respectivas áreas técnicas informados em cada planilha ou entrar em contato conosco neste e-mail ou no telefone 3643-6344.</t>
  </si>
  <si>
    <r>
      <t>1)</t>
    </r>
    <r>
      <rPr>
        <b/>
        <sz val="12"/>
        <color rgb="FF000000"/>
        <rFont val="Calibri"/>
        <family val="2"/>
        <scheme val="minor"/>
      </rPr>
      <t> </t>
    </r>
    <r>
      <rPr>
        <b/>
        <u/>
        <sz val="12"/>
        <color rgb="FF000000"/>
        <rFont val="Calibri"/>
        <family val="2"/>
        <scheme val="minor"/>
      </rPr>
      <t>O Resultado dos Indicadores de Saúde do Sispacto 2016 por Município, </t>
    </r>
    <r>
      <rPr>
        <b/>
        <sz val="12"/>
        <color rgb="FF000000"/>
        <rFont val="Calibri"/>
        <family val="2"/>
        <scheme val="minor"/>
      </rPr>
      <t> </t>
    </r>
    <r>
      <rPr>
        <sz val="12"/>
        <color rgb="FF000000"/>
        <rFont val="Calibri"/>
        <family val="2"/>
        <scheme val="minor"/>
      </rPr>
      <t>tabulados pelas áreas técnicas da SUSAM e Fundações de Saúde, sendo que a Análise dos Resultados serão de responsabilidade de cada município. Informo que o Indicador 27 precisa ser tabulado pelos municípios.                                                                                                                                                                                                                                  Os resultados deverão ser anexadas nos Relatórios de Gestão 2016 dos Municípios, além de subsidiar o processo de Pactuação dos Indicadores para 2017.</t>
    </r>
  </si>
  <si>
    <t>Segue em anexos:</t>
  </si>
  <si>
    <t>Prezados Secretários de Saúde, Coordenadores de Planejamento e Equipes Técnicas;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</si>
</sst>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1"/>
      <color theme="1"/>
      <name val="Calibri"/>
      <family val="2"/>
      <scheme val="minor"/>
    </font>
    <font>
      <b/>
      <sz val="10"/>
      <name val="Arial"/>
      <family val="2"/>
    </font>
    <font>
      <sz val="10"/>
      <name val="Arial"/>
      <family val="2"/>
    </font>
    <font>
      <sz val="8"/>
      <name val="Arial"/>
      <family val="2"/>
    </font>
    <font>
      <sz val="11"/>
      <color indexed="8"/>
      <name val="Calibri"/>
      <family val="2"/>
    </font>
    <font>
      <b/>
      <sz val="10"/>
      <color indexed="8"/>
      <name val="Calibri"/>
      <family val="2"/>
    </font>
    <font>
      <b/>
      <sz val="10"/>
      <name val="Calibri"/>
      <family val="2"/>
      <scheme val="minor"/>
    </font>
    <font>
      <sz val="10"/>
      <name val="Calibri"/>
      <family val="2"/>
      <scheme val="minor"/>
    </font>
    <font>
      <b/>
      <sz val="11"/>
      <name val="Calibri"/>
      <family val="2"/>
      <scheme val="minor"/>
    </font>
    <font>
      <sz val="9"/>
      <color theme="1"/>
      <name val="Calibri"/>
      <family val="2"/>
      <scheme val="minor"/>
    </font>
    <font>
      <sz val="10"/>
      <color indexed="8"/>
      <name val="Calibri"/>
      <family val="2"/>
    </font>
    <font>
      <b/>
      <sz val="10"/>
      <color theme="1"/>
      <name val="Calibri"/>
      <family val="2"/>
      <scheme val="minor"/>
    </font>
    <font>
      <sz val="10"/>
      <color theme="1"/>
      <name val="Calibri"/>
      <family val="2"/>
      <scheme val="minor"/>
    </font>
    <font>
      <sz val="11"/>
      <color rgb="FF000000"/>
      <name val="Calibri"/>
      <family val="2"/>
      <charset val="1"/>
    </font>
    <font>
      <sz val="10"/>
      <color rgb="FFFF0000"/>
      <name val="Calibri"/>
      <family val="2"/>
      <scheme val="minor"/>
    </font>
    <font>
      <sz val="8"/>
      <name val="Calibri"/>
      <family val="2"/>
      <scheme val="minor"/>
    </font>
    <font>
      <sz val="11"/>
      <color theme="1"/>
      <name val="Calibri"/>
      <family val="2"/>
      <scheme val="minor"/>
    </font>
    <font>
      <sz val="9"/>
      <name val="Calibri"/>
      <family val="2"/>
      <scheme val="minor"/>
    </font>
    <font>
      <b/>
      <sz val="9"/>
      <name val="Calibri"/>
      <family val="2"/>
      <scheme val="minor"/>
    </font>
    <font>
      <sz val="12"/>
      <name val="Arial"/>
      <family val="2"/>
    </font>
    <font>
      <sz val="10"/>
      <color indexed="8"/>
      <name val="Arial"/>
      <family val="2"/>
    </font>
    <font>
      <sz val="8"/>
      <color indexed="8"/>
      <name val="Arial"/>
      <family val="2"/>
    </font>
    <font>
      <b/>
      <sz val="11"/>
      <color theme="1"/>
      <name val="Arial Narrow"/>
      <family val="2"/>
    </font>
    <font>
      <sz val="8"/>
      <color indexed="8"/>
      <name val="Calibri"/>
      <family val="2"/>
    </font>
    <font>
      <sz val="9"/>
      <color indexed="8"/>
      <name val="Calibri"/>
      <family val="2"/>
    </font>
    <font>
      <b/>
      <sz val="10"/>
      <color indexed="10"/>
      <name val="Arial"/>
      <family val="2"/>
    </font>
    <font>
      <b/>
      <sz val="10"/>
      <color rgb="FFFF0000"/>
      <name val="Arial"/>
      <family val="2"/>
    </font>
    <font>
      <sz val="9"/>
      <color rgb="FFFF0000"/>
      <name val="Arial"/>
      <family val="2"/>
    </font>
    <font>
      <sz val="9"/>
      <name val="Arial"/>
      <family val="2"/>
    </font>
    <font>
      <sz val="9"/>
      <color indexed="8"/>
      <name val="Arial"/>
      <family val="2"/>
    </font>
    <font>
      <b/>
      <sz val="8"/>
      <name val="Arial"/>
      <family val="2"/>
    </font>
    <font>
      <sz val="10"/>
      <color rgb="FF000000"/>
      <name val="Calibri"/>
      <family val="2"/>
      <scheme val="minor"/>
    </font>
    <font>
      <sz val="12"/>
      <color rgb="FF000000"/>
      <name val="Calibri"/>
      <family val="2"/>
      <scheme val="minor"/>
    </font>
    <font>
      <b/>
      <sz val="12"/>
      <color rgb="FF000000"/>
      <name val="Calibri"/>
      <family val="2"/>
      <scheme val="minor"/>
    </font>
    <font>
      <b/>
      <u/>
      <sz val="12"/>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9">
    <border>
      <left/>
      <right/>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s>
  <cellStyleXfs count="5">
    <xf numFmtId="0" fontId="0" fillId="0" borderId="0"/>
    <xf numFmtId="0" fontId="4" fillId="0" borderId="0"/>
    <xf numFmtId="0" fontId="13" fillId="0" borderId="0"/>
    <xf numFmtId="9" fontId="16" fillId="0" borderId="0" applyFont="0" applyFill="0" applyBorder="0" applyAlignment="0" applyProtection="0"/>
    <xf numFmtId="0" fontId="20" fillId="0" borderId="0"/>
  </cellStyleXfs>
  <cellXfs count="223">
    <xf numFmtId="0" fontId="0" fillId="0" borderId="0" xfId="0"/>
    <xf numFmtId="0" fontId="1" fillId="0" borderId="0" xfId="0" applyFont="1" applyAlignment="1"/>
    <xf numFmtId="0" fontId="2" fillId="0" borderId="0" xfId="0" quotePrefix="1" applyFont="1"/>
    <xf numFmtId="0" fontId="3" fillId="0" borderId="0" xfId="0" applyFont="1"/>
    <xf numFmtId="0" fontId="5" fillId="0" borderId="0" xfId="1" applyFont="1" applyFill="1" applyBorder="1" applyAlignment="1">
      <alignment vertical="center"/>
    </xf>
    <xf numFmtId="0" fontId="7" fillId="0" borderId="7" xfId="0" applyFont="1" applyFill="1" applyBorder="1" applyAlignment="1">
      <alignment horizontal="left" vertical="center"/>
    </xf>
    <xf numFmtId="0" fontId="7" fillId="0" borderId="10" xfId="0" applyFont="1" applyFill="1" applyBorder="1" applyAlignment="1">
      <alignment horizontal="left" vertical="center"/>
    </xf>
    <xf numFmtId="0" fontId="7" fillId="0" borderId="15" xfId="0" applyFont="1" applyFill="1" applyBorder="1" applyAlignment="1">
      <alignment horizontal="center" vertical="center"/>
    </xf>
    <xf numFmtId="0" fontId="7" fillId="0" borderId="0" xfId="0" applyFont="1" applyFill="1" applyBorder="1" applyAlignment="1">
      <alignment horizontal="left" vertical="center"/>
    </xf>
    <xf numFmtId="2" fontId="7" fillId="0" borderId="8" xfId="0" applyNumberFormat="1" applyFont="1" applyFill="1" applyBorder="1" applyAlignment="1">
      <alignment horizontal="center" vertical="center"/>
    </xf>
    <xf numFmtId="0" fontId="7" fillId="0" borderId="10" xfId="0" applyFont="1" applyFill="1" applyBorder="1" applyAlignment="1">
      <alignment horizontal="center"/>
    </xf>
    <xf numFmtId="2" fontId="7" fillId="0" borderId="3" xfId="0" applyNumberFormat="1" applyFont="1" applyFill="1" applyBorder="1" applyAlignment="1">
      <alignment horizontal="center"/>
    </xf>
    <xf numFmtId="2" fontId="7" fillId="0" borderId="0" xfId="0" applyNumberFormat="1" applyFont="1" applyFill="1" applyBorder="1" applyAlignment="1">
      <alignment horizontal="center"/>
    </xf>
    <xf numFmtId="0" fontId="6" fillId="0" borderId="15" xfId="0" applyFont="1" applyFill="1" applyBorder="1" applyAlignment="1">
      <alignment horizontal="right" vertical="center"/>
    </xf>
    <xf numFmtId="2" fontId="7" fillId="0" borderId="6" xfId="0" applyNumberFormat="1" applyFont="1" applyFill="1" applyBorder="1" applyAlignment="1">
      <alignment horizontal="center" vertical="center"/>
    </xf>
    <xf numFmtId="2" fontId="7" fillId="0" borderId="3" xfId="0" applyNumberFormat="1" applyFont="1" applyFill="1" applyBorder="1" applyAlignment="1">
      <alignment horizontal="center" vertical="center"/>
    </xf>
    <xf numFmtId="2" fontId="7" fillId="0" borderId="12" xfId="0" applyNumberFormat="1" applyFont="1" applyFill="1" applyBorder="1" applyAlignment="1">
      <alignment horizontal="center" vertical="center"/>
    </xf>
    <xf numFmtId="2" fontId="7" fillId="0" borderId="13" xfId="0" applyNumberFormat="1" applyFont="1" applyFill="1" applyBorder="1" applyAlignment="1">
      <alignment horizontal="center" vertical="center"/>
    </xf>
    <xf numFmtId="2" fontId="7" fillId="0" borderId="14" xfId="0" applyNumberFormat="1" applyFont="1" applyFill="1" applyBorder="1" applyAlignment="1">
      <alignment horizontal="center" vertical="center"/>
    </xf>
    <xf numFmtId="0" fontId="8" fillId="0" borderId="4" xfId="0" applyFont="1" applyBorder="1" applyAlignment="1">
      <alignment horizontal="center" vertical="center"/>
    </xf>
    <xf numFmtId="2" fontId="8" fillId="0" borderId="4" xfId="0" applyNumberFormat="1" applyFont="1" applyFill="1" applyBorder="1" applyAlignment="1">
      <alignment horizontal="center" vertical="center"/>
    </xf>
    <xf numFmtId="0" fontId="8" fillId="0" borderId="2" xfId="0" applyFont="1" applyBorder="1" applyAlignment="1">
      <alignment horizontal="right" vertical="center"/>
    </xf>
    <xf numFmtId="0" fontId="8" fillId="0" borderId="2" xfId="0" applyFont="1" applyFill="1" applyBorder="1" applyAlignment="1">
      <alignment horizontal="right" vertical="center"/>
    </xf>
    <xf numFmtId="0" fontId="8" fillId="0" borderId="4" xfId="0" applyFont="1" applyFill="1" applyBorder="1" applyAlignment="1">
      <alignment horizontal="center" vertical="center"/>
    </xf>
    <xf numFmtId="0" fontId="8" fillId="0" borderId="15" xfId="0" applyFont="1" applyFill="1" applyBorder="1" applyAlignment="1">
      <alignment horizontal="right" vertical="center"/>
    </xf>
    <xf numFmtId="2" fontId="6" fillId="0" borderId="3" xfId="0" applyNumberFormat="1" applyFont="1" applyFill="1" applyBorder="1" applyAlignment="1">
      <alignment horizontal="center" vertical="center"/>
    </xf>
    <xf numFmtId="2" fontId="8" fillId="0" borderId="3"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1" fillId="0" borderId="0" xfId="0" applyFont="1" applyAlignment="1">
      <alignment horizontal="center"/>
    </xf>
    <xf numFmtId="0" fontId="8" fillId="0" borderId="2" xfId="0" applyFont="1" applyBorder="1" applyAlignment="1">
      <alignment horizontal="center"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7"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0" xfId="0" applyFont="1"/>
    <xf numFmtId="0" fontId="5" fillId="0" borderId="0" xfId="1" applyFont="1" applyFill="1" applyBorder="1" applyAlignment="1">
      <alignment vertical="center" wrapText="1"/>
    </xf>
    <xf numFmtId="0" fontId="7" fillId="0" borderId="6" xfId="0" applyNumberFormat="1" applyFont="1" applyFill="1" applyBorder="1" applyAlignment="1">
      <alignment horizontal="center" vertical="center"/>
    </xf>
    <xf numFmtId="0" fontId="7" fillId="0" borderId="8"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0" fontId="7" fillId="0" borderId="2" xfId="0" applyFont="1" applyFill="1" applyBorder="1" applyAlignment="1">
      <alignment horizontal="center"/>
    </xf>
    <xf numFmtId="0" fontId="7" fillId="0" borderId="8" xfId="0" applyNumberFormat="1" applyFont="1" applyBorder="1" applyAlignment="1">
      <alignment horizontal="center" vertical="center"/>
    </xf>
    <xf numFmtId="0" fontId="7" fillId="0" borderId="13"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2" fontId="7" fillId="0" borderId="18" xfId="0" applyNumberFormat="1" applyFont="1" applyFill="1" applyBorder="1" applyAlignment="1">
      <alignment horizontal="center"/>
    </xf>
    <xf numFmtId="0" fontId="7" fillId="0" borderId="6" xfId="0" applyFont="1" applyFill="1" applyBorder="1" applyAlignment="1">
      <alignment horizontal="left" vertical="center"/>
    </xf>
    <xf numFmtId="0" fontId="7" fillId="0" borderId="8" xfId="0" applyFont="1" applyFill="1" applyBorder="1" applyAlignment="1">
      <alignment horizontal="left" vertical="center"/>
    </xf>
    <xf numFmtId="0" fontId="7" fillId="0" borderId="13" xfId="0" applyFont="1" applyFill="1" applyBorder="1" applyAlignment="1">
      <alignment horizontal="left" vertical="center"/>
    </xf>
    <xf numFmtId="0" fontId="7" fillId="0" borderId="16" xfId="0" applyFont="1" applyFill="1" applyBorder="1" applyAlignment="1">
      <alignment horizontal="left" vertical="center"/>
    </xf>
    <xf numFmtId="0" fontId="7" fillId="0" borderId="12" xfId="0" applyFont="1" applyFill="1" applyBorder="1" applyAlignment="1">
      <alignment horizontal="left" vertical="center"/>
    </xf>
    <xf numFmtId="0" fontId="7" fillId="0" borderId="3" xfId="0" applyFont="1" applyFill="1" applyBorder="1" applyAlignment="1">
      <alignment horizontal="center" vertical="center"/>
    </xf>
    <xf numFmtId="0" fontId="7" fillId="0" borderId="19" xfId="0" applyFont="1" applyFill="1" applyBorder="1" applyAlignment="1">
      <alignment horizontal="left" vertical="center"/>
    </xf>
    <xf numFmtId="0" fontId="6" fillId="0" borderId="4" xfId="0" applyFont="1" applyFill="1" applyBorder="1" applyAlignment="1">
      <alignment horizontal="center" vertical="center"/>
    </xf>
    <xf numFmtId="0" fontId="1" fillId="0" borderId="0" xfId="0" applyFont="1" applyAlignment="1">
      <alignment horizontal="center"/>
    </xf>
    <xf numFmtId="2" fontId="7" fillId="0" borderId="5" xfId="0" applyNumberFormat="1" applyFont="1" applyFill="1" applyBorder="1" applyAlignment="1">
      <alignment horizontal="center" vertical="center"/>
    </xf>
    <xf numFmtId="2" fontId="7" fillId="0" borderId="7" xfId="0" applyNumberFormat="1" applyFont="1" applyFill="1" applyBorder="1" applyAlignment="1">
      <alignment horizontal="center" vertical="center"/>
    </xf>
    <xf numFmtId="2" fontId="7" fillId="0" borderId="15" xfId="0" applyNumberFormat="1" applyFont="1" applyFill="1" applyBorder="1" applyAlignment="1">
      <alignment horizontal="center" vertical="center"/>
    </xf>
    <xf numFmtId="0" fontId="1" fillId="0" borderId="0" xfId="0" applyFont="1" applyAlignment="1">
      <alignment horizontal="center"/>
    </xf>
    <xf numFmtId="2" fontId="7" fillId="0" borderId="2" xfId="0" applyNumberFormat="1" applyFont="1" applyBorder="1" applyAlignment="1">
      <alignment horizontal="center" vertical="center"/>
    </xf>
    <xf numFmtId="2" fontId="7" fillId="0" borderId="10" xfId="0" applyNumberFormat="1" applyFont="1" applyFill="1" applyBorder="1" applyAlignment="1">
      <alignment horizontal="left" vertical="center"/>
    </xf>
    <xf numFmtId="2" fontId="8" fillId="0" borderId="2" xfId="0" applyNumberFormat="1" applyFont="1" applyBorder="1" applyAlignment="1">
      <alignment horizontal="right" vertical="center"/>
    </xf>
    <xf numFmtId="2" fontId="7" fillId="0" borderId="0" xfId="0" applyNumberFormat="1" applyFont="1" applyFill="1" applyBorder="1" applyAlignment="1">
      <alignment horizontal="center" vertical="center"/>
    </xf>
    <xf numFmtId="0" fontId="1" fillId="0" borderId="0" xfId="0" applyFont="1" applyAlignment="1">
      <alignment horizontal="center"/>
    </xf>
    <xf numFmtId="0" fontId="1" fillId="0" borderId="0" xfId="0" applyFont="1" applyAlignment="1">
      <alignment horizontal="center" wrapText="1"/>
    </xf>
    <xf numFmtId="0" fontId="7" fillId="0" borderId="5" xfId="0" applyFont="1" applyFill="1" applyBorder="1" applyAlignment="1">
      <alignment horizontal="left" vertical="center"/>
    </xf>
    <xf numFmtId="0" fontId="7" fillId="0" borderId="5" xfId="0" applyNumberFormat="1" applyFont="1" applyFill="1" applyBorder="1" applyAlignment="1">
      <alignment horizontal="center" vertical="center"/>
    </xf>
    <xf numFmtId="0" fontId="7" fillId="0" borderId="7"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xf>
    <xf numFmtId="0" fontId="7" fillId="0" borderId="10" xfId="0" applyNumberFormat="1" applyFont="1" applyFill="1" applyBorder="1" applyAlignment="1">
      <alignment horizontal="left" vertical="center"/>
    </xf>
    <xf numFmtId="0" fontId="8" fillId="0" borderId="2" xfId="0" applyNumberFormat="1" applyFont="1" applyFill="1" applyBorder="1" applyAlignment="1">
      <alignment horizontal="right" vertical="center"/>
    </xf>
    <xf numFmtId="0" fontId="8" fillId="0" borderId="15" xfId="0" applyNumberFormat="1" applyFont="1" applyFill="1" applyBorder="1" applyAlignment="1">
      <alignment horizontal="right" vertical="center"/>
    </xf>
    <xf numFmtId="0" fontId="6" fillId="0" borderId="15" xfId="0" applyNumberFormat="1" applyFont="1" applyFill="1" applyBorder="1" applyAlignment="1">
      <alignment horizontal="right" vertical="center"/>
    </xf>
    <xf numFmtId="0" fontId="7" fillId="0" borderId="0" xfId="0" applyNumberFormat="1" applyFont="1" applyFill="1" applyBorder="1" applyAlignment="1">
      <alignment horizontal="left" vertical="center"/>
    </xf>
    <xf numFmtId="0" fontId="3" fillId="0" borderId="0" xfId="0" applyNumberFormat="1" applyFont="1"/>
    <xf numFmtId="0" fontId="0" fillId="0" borderId="0" xfId="0" applyNumberFormat="1"/>
    <xf numFmtId="0" fontId="9" fillId="0" borderId="0" xfId="0" applyNumberFormat="1" applyFont="1"/>
    <xf numFmtId="2" fontId="12" fillId="0" borderId="8" xfId="0" applyNumberFormat="1" applyFont="1" applyBorder="1" applyAlignment="1">
      <alignment horizontal="center" vertical="center"/>
    </xf>
    <xf numFmtId="0" fontId="12" fillId="0" borderId="8" xfId="0" applyNumberFormat="1" applyFont="1" applyBorder="1" applyAlignment="1">
      <alignment horizontal="center"/>
    </xf>
    <xf numFmtId="2" fontId="12" fillId="0" borderId="8" xfId="0" applyNumberFormat="1" applyFont="1" applyBorder="1" applyAlignment="1">
      <alignment horizontal="center"/>
    </xf>
    <xf numFmtId="2" fontId="12" fillId="0" borderId="12" xfId="0" applyNumberFormat="1" applyFont="1" applyBorder="1" applyAlignment="1">
      <alignment horizontal="center"/>
    </xf>
    <xf numFmtId="0" fontId="12" fillId="0" borderId="8" xfId="0" applyFont="1" applyBorder="1" applyAlignment="1">
      <alignment horizontal="center"/>
    </xf>
    <xf numFmtId="2" fontId="7" fillId="0" borderId="18" xfId="0" applyNumberFormat="1" applyFont="1" applyFill="1" applyBorder="1" applyAlignment="1">
      <alignment horizontal="center" vertical="center"/>
    </xf>
    <xf numFmtId="0" fontId="7" fillId="0" borderId="18" xfId="0" applyNumberFormat="1" applyFont="1" applyFill="1" applyBorder="1" applyAlignment="1">
      <alignment horizontal="center" vertical="center"/>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8" xfId="0" applyFont="1" applyFill="1" applyBorder="1" applyAlignment="1">
      <alignment horizontal="center" vertical="center" wrapText="1"/>
    </xf>
    <xf numFmtId="0" fontId="5" fillId="0" borderId="0" xfId="1" applyFont="1" applyFill="1" applyBorder="1" applyAlignment="1">
      <alignment horizontal="left" vertical="center" wrapText="1"/>
    </xf>
    <xf numFmtId="2" fontId="8" fillId="0" borderId="2" xfId="0" applyNumberFormat="1" applyFont="1" applyBorder="1" applyAlignment="1">
      <alignment horizontal="center" vertical="center"/>
    </xf>
    <xf numFmtId="2" fontId="8" fillId="0" borderId="2" xfId="0" applyNumberFormat="1" applyFont="1" applyFill="1" applyBorder="1" applyAlignment="1">
      <alignment horizontal="center" vertical="center"/>
    </xf>
    <xf numFmtId="2" fontId="7" fillId="0" borderId="11" xfId="0" applyNumberFormat="1" applyFont="1" applyFill="1" applyBorder="1" applyAlignment="1">
      <alignment horizontal="center" vertical="center"/>
    </xf>
    <xf numFmtId="2" fontId="7" fillId="0" borderId="9" xfId="0" applyNumberFormat="1" applyFont="1" applyFill="1" applyBorder="1" applyAlignment="1">
      <alignment horizontal="center" vertical="center"/>
    </xf>
    <xf numFmtId="2" fontId="7" fillId="0" borderId="17" xfId="0" applyNumberFormat="1" applyFont="1" applyFill="1" applyBorder="1" applyAlignment="1">
      <alignment horizontal="center" vertical="center"/>
    </xf>
    <xf numFmtId="2" fontId="8" fillId="0" borderId="15" xfId="0" applyNumberFormat="1" applyFont="1" applyFill="1" applyBorder="1" applyAlignment="1">
      <alignment horizontal="center" vertical="center"/>
    </xf>
    <xf numFmtId="2" fontId="6" fillId="0" borderId="15" xfId="0" applyNumberFormat="1" applyFont="1" applyFill="1" applyBorder="1" applyAlignment="1">
      <alignment horizontal="center" vertical="center"/>
    </xf>
    <xf numFmtId="2" fontId="6" fillId="0" borderId="2" xfId="0" applyNumberFormat="1" applyFont="1" applyFill="1" applyBorder="1" applyAlignment="1">
      <alignment horizontal="center" vertical="center"/>
    </xf>
    <xf numFmtId="0" fontId="14" fillId="3" borderId="7" xfId="0" applyFont="1" applyFill="1" applyBorder="1" applyAlignment="1">
      <alignment horizontal="center" vertical="center"/>
    </xf>
    <xf numFmtId="0" fontId="14" fillId="3" borderId="9" xfId="0" applyFont="1" applyFill="1" applyBorder="1" applyAlignment="1">
      <alignment horizontal="center" vertical="center"/>
    </xf>
    <xf numFmtId="0" fontId="7" fillId="0" borderId="21" xfId="0" applyNumberFormat="1" applyFont="1" applyFill="1" applyBorder="1" applyAlignment="1">
      <alignment horizontal="center" vertical="center" wrapText="1"/>
    </xf>
    <xf numFmtId="2" fontId="7" fillId="0" borderId="22" xfId="0" applyNumberFormat="1" applyFont="1" applyFill="1" applyBorder="1" applyAlignment="1">
      <alignment horizontal="center" vertical="center"/>
    </xf>
    <xf numFmtId="0" fontId="7" fillId="4" borderId="7"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7" xfId="0" applyFont="1" applyFill="1" applyBorder="1" applyAlignment="1">
      <alignment horizontal="center" vertical="center"/>
    </xf>
    <xf numFmtId="2" fontId="7" fillId="0" borderId="5" xfId="0" applyNumberFormat="1" applyFont="1" applyFill="1" applyBorder="1" applyAlignment="1">
      <alignment horizontal="center" vertical="center"/>
    </xf>
    <xf numFmtId="2" fontId="7" fillId="0" borderId="7" xfId="0" applyNumberFormat="1" applyFont="1" applyFill="1" applyBorder="1" applyAlignment="1">
      <alignment horizontal="center" vertical="center"/>
    </xf>
    <xf numFmtId="2" fontId="7" fillId="0" borderId="15" xfId="0" applyNumberFormat="1" applyFont="1" applyFill="1" applyBorder="1" applyAlignment="1">
      <alignment horizontal="center" vertical="center"/>
    </xf>
    <xf numFmtId="0" fontId="7" fillId="0" borderId="7" xfId="0" applyNumberFormat="1" applyFont="1" applyFill="1" applyBorder="1" applyAlignment="1">
      <alignment horizontal="center" vertical="center"/>
    </xf>
    <xf numFmtId="0" fontId="7" fillId="4" borderId="21"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xf>
    <xf numFmtId="0" fontId="7" fillId="0" borderId="22"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xf>
    <xf numFmtId="0" fontId="7" fillId="4" borderId="11"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22" xfId="0" applyNumberFormat="1" applyFont="1" applyFill="1" applyBorder="1" applyAlignment="1">
      <alignment horizontal="center" vertical="center" wrapText="1"/>
    </xf>
    <xf numFmtId="2" fontId="7" fillId="0" borderId="21" xfId="0" applyNumberFormat="1" applyFont="1" applyFill="1" applyBorder="1" applyAlignment="1">
      <alignment horizontal="center" vertical="center" wrapText="1"/>
    </xf>
    <xf numFmtId="2" fontId="7" fillId="0" borderId="22" xfId="0" applyNumberFormat="1" applyFont="1" applyFill="1" applyBorder="1" applyAlignment="1">
      <alignment horizontal="center" vertical="center" wrapText="1"/>
    </xf>
    <xf numFmtId="2" fontId="7" fillId="0" borderId="24" xfId="0" applyNumberFormat="1" applyFont="1" applyFill="1" applyBorder="1" applyAlignment="1">
      <alignment horizontal="center" vertical="center"/>
    </xf>
    <xf numFmtId="0" fontId="7" fillId="4" borderId="17" xfId="0" applyFont="1" applyFill="1" applyBorder="1" applyAlignment="1">
      <alignment horizontal="center" vertical="center"/>
    </xf>
    <xf numFmtId="2" fontId="7" fillId="4" borderId="22"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xf>
    <xf numFmtId="0" fontId="7" fillId="0" borderId="23" xfId="0" applyNumberFormat="1" applyFont="1" applyFill="1" applyBorder="1" applyAlignment="1">
      <alignment horizontal="center" vertical="center" wrapText="1"/>
    </xf>
    <xf numFmtId="0" fontId="7" fillId="3" borderId="7" xfId="0" applyFont="1" applyFill="1" applyBorder="1" applyAlignment="1">
      <alignment horizontal="center" vertical="center"/>
    </xf>
    <xf numFmtId="0" fontId="15" fillId="0" borderId="8" xfId="0" applyNumberFormat="1" applyFont="1" applyFill="1" applyBorder="1" applyAlignment="1">
      <alignment horizontal="left" vertical="center"/>
    </xf>
    <xf numFmtId="10" fontId="7" fillId="0" borderId="5" xfId="3" applyNumberFormat="1" applyFont="1" applyFill="1" applyBorder="1" applyAlignment="1">
      <alignment horizontal="center" vertical="center"/>
    </xf>
    <xf numFmtId="10" fontId="7" fillId="0" borderId="7" xfId="3" applyNumberFormat="1" applyFont="1" applyFill="1" applyBorder="1" applyAlignment="1">
      <alignment horizontal="center" vertical="center"/>
    </xf>
    <xf numFmtId="10" fontId="7" fillId="0" borderId="15" xfId="3" applyNumberFormat="1" applyFont="1" applyFill="1" applyBorder="1" applyAlignment="1">
      <alignment horizontal="center" vertical="center"/>
    </xf>
    <xf numFmtId="10" fontId="7" fillId="0" borderId="10" xfId="3" applyNumberFormat="1" applyFont="1" applyFill="1" applyBorder="1" applyAlignment="1">
      <alignment horizontal="center" vertical="center"/>
    </xf>
    <xf numFmtId="10" fontId="8" fillId="0" borderId="2" xfId="3" applyNumberFormat="1" applyFont="1" applyFill="1" applyBorder="1" applyAlignment="1">
      <alignment horizontal="center" vertical="center"/>
    </xf>
    <xf numFmtId="10" fontId="7" fillId="0" borderId="11" xfId="3" applyNumberFormat="1" applyFont="1" applyFill="1" applyBorder="1" applyAlignment="1">
      <alignment horizontal="center" vertical="center"/>
    </xf>
    <xf numFmtId="10" fontId="7" fillId="0" borderId="9" xfId="3" applyNumberFormat="1" applyFont="1" applyFill="1" applyBorder="1" applyAlignment="1">
      <alignment horizontal="center" vertical="center"/>
    </xf>
    <xf numFmtId="10" fontId="7" fillId="0" borderId="17" xfId="3" applyNumberFormat="1" applyFont="1" applyFill="1" applyBorder="1" applyAlignment="1">
      <alignment horizontal="center" vertical="center"/>
    </xf>
    <xf numFmtId="10" fontId="8" fillId="0" borderId="15" xfId="3" applyNumberFormat="1" applyFont="1" applyFill="1" applyBorder="1" applyAlignment="1">
      <alignment horizontal="center" vertical="center"/>
    </xf>
    <xf numFmtId="10" fontId="6" fillId="0" borderId="15" xfId="3" applyNumberFormat="1" applyFont="1" applyFill="1" applyBorder="1" applyAlignment="1">
      <alignment horizontal="center" vertical="center"/>
    </xf>
    <xf numFmtId="10" fontId="7" fillId="0" borderId="0" xfId="3" applyNumberFormat="1" applyFont="1" applyFill="1" applyBorder="1" applyAlignment="1">
      <alignment horizontal="center" vertical="center"/>
    </xf>
    <xf numFmtId="10" fontId="6" fillId="0" borderId="2" xfId="3" applyNumberFormat="1" applyFont="1" applyFill="1" applyBorder="1" applyAlignment="1">
      <alignment horizontal="center" vertical="center"/>
    </xf>
    <xf numFmtId="2" fontId="8" fillId="0" borderId="4" xfId="0" applyNumberFormat="1" applyFont="1" applyBorder="1" applyAlignment="1">
      <alignment horizontal="center" vertical="center"/>
    </xf>
    <xf numFmtId="0" fontId="8" fillId="0" borderId="4" xfId="0" applyFont="1" applyFill="1" applyBorder="1" applyAlignment="1">
      <alignment horizontal="center" vertical="center" wrapText="1"/>
    </xf>
    <xf numFmtId="164" fontId="7" fillId="0" borderId="7" xfId="0" applyNumberFormat="1" applyFont="1" applyFill="1" applyBorder="1" applyAlignment="1">
      <alignment horizontal="center" vertical="center"/>
    </xf>
    <xf numFmtId="0" fontId="8" fillId="0" borderId="4" xfId="0" applyFont="1" applyBorder="1" applyAlignment="1">
      <alignment horizontal="center" vertical="center" wrapText="1"/>
    </xf>
    <xf numFmtId="0" fontId="15" fillId="0" borderId="8" xfId="0" applyNumberFormat="1" applyFont="1" applyFill="1" applyBorder="1" applyAlignment="1">
      <alignment horizontal="left" vertical="center" wrapText="1"/>
    </xf>
    <xf numFmtId="0" fontId="1" fillId="4" borderId="0" xfId="0" applyFont="1" applyFill="1" applyAlignment="1">
      <alignment horizontal="center"/>
    </xf>
    <xf numFmtId="0" fontId="7" fillId="4" borderId="5" xfId="0" applyFont="1" applyFill="1" applyBorder="1" applyAlignment="1">
      <alignment horizontal="center" vertical="center"/>
    </xf>
    <xf numFmtId="0" fontId="8" fillId="4" borderId="2"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10" xfId="0" applyFont="1" applyFill="1" applyBorder="1" applyAlignment="1">
      <alignment horizontal="center" vertical="center"/>
    </xf>
    <xf numFmtId="0" fontId="8" fillId="4" borderId="15" xfId="0" applyFont="1" applyFill="1" applyBorder="1" applyAlignment="1">
      <alignment horizontal="center" vertical="center"/>
    </xf>
    <xf numFmtId="0" fontId="6" fillId="4" borderId="15" xfId="0" applyFont="1" applyFill="1" applyBorder="1" applyAlignment="1">
      <alignment horizontal="center" vertical="center"/>
    </xf>
    <xf numFmtId="0" fontId="0" fillId="4" borderId="0" xfId="0" applyFill="1"/>
    <xf numFmtId="0" fontId="6" fillId="0" borderId="15" xfId="0" applyNumberFormat="1" applyFont="1" applyFill="1" applyBorder="1" applyAlignment="1">
      <alignment horizontal="center" vertical="center"/>
    </xf>
    <xf numFmtId="2" fontId="15" fillId="0" borderId="8" xfId="0" applyNumberFormat="1" applyFont="1" applyFill="1" applyBorder="1" applyAlignment="1">
      <alignment horizontal="center" vertical="center" wrapText="1"/>
    </xf>
    <xf numFmtId="0" fontId="15" fillId="0" borderId="8" xfId="0" applyNumberFormat="1" applyFont="1" applyFill="1" applyBorder="1" applyAlignment="1">
      <alignment horizontal="center" vertical="center" wrapText="1"/>
    </xf>
    <xf numFmtId="0" fontId="7" fillId="3" borderId="9" xfId="0" applyFont="1" applyFill="1" applyBorder="1" applyAlignment="1">
      <alignment horizontal="center" vertical="center"/>
    </xf>
    <xf numFmtId="0" fontId="8" fillId="0" borderId="2"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2" fontId="6" fillId="0" borderId="0" xfId="0" applyNumberFormat="1" applyFont="1" applyFill="1" applyBorder="1" applyAlignment="1">
      <alignment horizontal="center" vertical="center"/>
    </xf>
    <xf numFmtId="0" fontId="8" fillId="0" borderId="25" xfId="0" applyFont="1" applyFill="1" applyBorder="1" applyAlignment="1">
      <alignment horizontal="center" vertical="center"/>
    </xf>
    <xf numFmtId="0" fontId="17" fillId="0" borderId="8" xfId="0" applyFont="1" applyFill="1" applyBorder="1" applyAlignment="1">
      <alignment horizontal="left" vertical="center"/>
    </xf>
    <xf numFmtId="164" fontId="7" fillId="0" borderId="5" xfId="0" applyNumberFormat="1" applyFont="1" applyFill="1" applyBorder="1" applyAlignment="1">
      <alignment horizontal="center" vertical="center"/>
    </xf>
    <xf numFmtId="0" fontId="3" fillId="0" borderId="0" xfId="0" applyFont="1" applyAlignment="1">
      <alignment vertical="center"/>
    </xf>
    <xf numFmtId="0" fontId="19" fillId="0" borderId="0" xfId="0" applyFont="1"/>
    <xf numFmtId="2" fontId="22" fillId="0" borderId="8" xfId="0" applyNumberFormat="1" applyFont="1" applyBorder="1" applyAlignment="1">
      <alignment horizontal="center" vertical="center"/>
    </xf>
    <xf numFmtId="0" fontId="22" fillId="0" borderId="8" xfId="0" applyFont="1" applyFill="1" applyBorder="1" applyAlignment="1">
      <alignment horizontal="center" vertical="center" wrapText="1"/>
    </xf>
    <xf numFmtId="0" fontId="23" fillId="0" borderId="27" xfId="4" applyFont="1" applyFill="1" applyBorder="1" applyAlignment="1">
      <alignment wrapText="1"/>
    </xf>
    <xf numFmtId="0" fontId="23" fillId="0" borderId="26" xfId="4" applyFont="1" applyFill="1" applyBorder="1" applyAlignment="1">
      <alignment wrapText="1"/>
    </xf>
    <xf numFmtId="0" fontId="23" fillId="0" borderId="0" xfId="4" applyFont="1" applyFill="1" applyBorder="1" applyAlignment="1">
      <alignment horizontal="left" indent="1"/>
    </xf>
    <xf numFmtId="0" fontId="2" fillId="0" borderId="0" xfId="0" applyFont="1"/>
    <xf numFmtId="0" fontId="28" fillId="0" borderId="0" xfId="0" applyFont="1"/>
    <xf numFmtId="0" fontId="15" fillId="0" borderId="0" xfId="0" applyFont="1"/>
    <xf numFmtId="0" fontId="17" fillId="0" borderId="0" xfId="0" applyFont="1"/>
    <xf numFmtId="0" fontId="17" fillId="0" borderId="0" xfId="0" applyFont="1" applyAlignment="1">
      <alignment horizontal="right"/>
    </xf>
    <xf numFmtId="0" fontId="0" fillId="0" borderId="0" xfId="0"/>
    <xf numFmtId="0" fontId="30" fillId="0" borderId="0" xfId="0" applyFont="1"/>
    <xf numFmtId="0" fontId="0" fillId="0" borderId="0" xfId="0"/>
    <xf numFmtId="0" fontId="3" fillId="0" borderId="0" xfId="0" applyFont="1"/>
    <xf numFmtId="0" fontId="7" fillId="0" borderId="10" xfId="0" applyFont="1" applyFill="1" applyBorder="1" applyAlignment="1">
      <alignment horizontal="center"/>
    </xf>
    <xf numFmtId="2" fontId="7" fillId="0" borderId="6" xfId="0" applyNumberFormat="1" applyFont="1" applyFill="1" applyBorder="1" applyAlignment="1">
      <alignment horizontal="center" vertical="center"/>
    </xf>
    <xf numFmtId="2" fontId="6" fillId="0" borderId="3"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0" xfId="0" applyFont="1" applyFill="1" applyBorder="1" applyAlignment="1">
      <alignment horizontal="center" vertical="center"/>
    </xf>
    <xf numFmtId="0" fontId="6" fillId="0" borderId="15" xfId="0" applyFont="1" applyFill="1" applyBorder="1" applyAlignment="1">
      <alignment horizontal="center" vertical="center"/>
    </xf>
    <xf numFmtId="0" fontId="7" fillId="0" borderId="2" xfId="0" applyFont="1" applyFill="1" applyBorder="1" applyAlignment="1">
      <alignment horizontal="center"/>
    </xf>
    <xf numFmtId="0" fontId="7" fillId="0" borderId="16" xfId="0" applyFont="1" applyFill="1" applyBorder="1" applyAlignment="1">
      <alignment horizontal="left" vertical="center"/>
    </xf>
    <xf numFmtId="0" fontId="7" fillId="0" borderId="5" xfId="0" applyNumberFormat="1" applyFont="1" applyFill="1" applyBorder="1" applyAlignment="1">
      <alignment horizontal="center" vertical="center"/>
    </xf>
    <xf numFmtId="0" fontId="7" fillId="0" borderId="7" xfId="0" applyNumberFormat="1" applyFont="1" applyFill="1" applyBorder="1" applyAlignment="1">
      <alignment horizontal="center" vertical="center"/>
    </xf>
    <xf numFmtId="0" fontId="7" fillId="0" borderId="10" xfId="0" applyNumberFormat="1" applyFont="1" applyFill="1" applyBorder="1" applyAlignment="1">
      <alignment horizontal="left" vertical="center"/>
    </xf>
    <xf numFmtId="0" fontId="12" fillId="0" borderId="8" xfId="0" applyNumberFormat="1" applyFont="1" applyBorder="1" applyAlignment="1">
      <alignment horizontal="center"/>
    </xf>
    <xf numFmtId="0" fontId="5" fillId="0" borderId="0" xfId="1" applyFont="1" applyFill="1" applyBorder="1" applyAlignment="1">
      <alignment horizontal="left" vertical="center" wrapText="1"/>
    </xf>
    <xf numFmtId="0" fontId="0" fillId="0" borderId="1" xfId="0" applyBorder="1" applyAlignment="1">
      <alignment horizontal="center"/>
    </xf>
    <xf numFmtId="0" fontId="1" fillId="0" borderId="0" xfId="0" applyFont="1" applyAlignment="1">
      <alignment horizontal="center"/>
    </xf>
    <xf numFmtId="0" fontId="1" fillId="0" borderId="0" xfId="0" applyFont="1" applyAlignment="1">
      <alignment horizontal="center" wrapText="1"/>
    </xf>
    <xf numFmtId="0" fontId="10" fillId="0" borderId="0" xfId="1" applyFont="1" applyFill="1" applyBorder="1" applyAlignment="1">
      <alignment horizontal="center" vertical="center" wrapText="1"/>
    </xf>
    <xf numFmtId="0" fontId="2" fillId="0" borderId="0" xfId="0" applyFont="1" applyAlignment="1">
      <alignment horizontal="center"/>
    </xf>
    <xf numFmtId="0" fontId="10" fillId="0" borderId="0" xfId="1" applyFont="1" applyFill="1" applyBorder="1" applyAlignment="1">
      <alignment horizontal="center" vertical="center"/>
    </xf>
    <xf numFmtId="0" fontId="31" fillId="0" borderId="28" xfId="0" applyFont="1" applyBorder="1" applyAlignment="1">
      <alignment horizontal="center" wrapText="1"/>
    </xf>
    <xf numFmtId="0" fontId="2" fillId="0" borderId="0" xfId="0" applyFont="1" applyAlignment="1">
      <alignment horizontal="center" wrapText="1"/>
    </xf>
    <xf numFmtId="0" fontId="3" fillId="0" borderId="28" xfId="0" applyFont="1" applyBorder="1"/>
    <xf numFmtId="0" fontId="11" fillId="0" borderId="0" xfId="0" applyFont="1" applyAlignment="1">
      <alignment horizontal="left" wrapText="1"/>
    </xf>
    <xf numFmtId="0" fontId="0" fillId="0" borderId="20" xfId="0" applyBorder="1" applyAlignment="1">
      <alignment horizontal="center"/>
    </xf>
    <xf numFmtId="0" fontId="15" fillId="0" borderId="26" xfId="0" applyFont="1" applyBorder="1" applyAlignment="1">
      <alignment horizontal="left"/>
    </xf>
    <xf numFmtId="0" fontId="21" fillId="0" borderId="27" xfId="4" applyFont="1" applyFill="1" applyBorder="1" applyAlignment="1">
      <alignment horizontal="left" wrapText="1"/>
    </xf>
    <xf numFmtId="0" fontId="21" fillId="0" borderId="26" xfId="4" applyFont="1" applyFill="1" applyBorder="1" applyAlignment="1">
      <alignment horizontal="left" wrapText="1"/>
    </xf>
    <xf numFmtId="0" fontId="24" fillId="0" borderId="26" xfId="4" applyFont="1" applyFill="1" applyBorder="1" applyAlignment="1">
      <alignment horizontal="left" vertical="center" wrapText="1"/>
    </xf>
    <xf numFmtId="0" fontId="21" fillId="0" borderId="0" xfId="4" applyFont="1" applyFill="1" applyBorder="1" applyAlignment="1">
      <alignment horizontal="left" wrapText="1"/>
    </xf>
    <xf numFmtId="0" fontId="2" fillId="0" borderId="0" xfId="0" applyFont="1" applyBorder="1" applyAlignment="1">
      <alignment horizontal="left" vertical="center"/>
    </xf>
    <xf numFmtId="0" fontId="2" fillId="0" borderId="0" xfId="0" applyFont="1" applyAlignment="1">
      <alignment horizontal="left"/>
    </xf>
    <xf numFmtId="0" fontId="26" fillId="0" borderId="0" xfId="0" applyFont="1" applyAlignment="1">
      <alignment horizontal="right"/>
    </xf>
    <xf numFmtId="0" fontId="27" fillId="0" borderId="0" xfId="0" applyFont="1" applyAlignment="1">
      <alignment horizontal="left"/>
    </xf>
    <xf numFmtId="0" fontId="28" fillId="0" borderId="0" xfId="0" applyFont="1" applyAlignment="1">
      <alignment horizontal="center"/>
    </xf>
    <xf numFmtId="0" fontId="29" fillId="0" borderId="0" xfId="4" applyFont="1" applyFill="1" applyBorder="1" applyAlignment="1">
      <alignment horizontal="left" vertical="center" wrapText="1"/>
    </xf>
    <xf numFmtId="0" fontId="32" fillId="0" borderId="0" xfId="0" applyFont="1" applyAlignment="1">
      <alignment vertical="center" wrapText="1"/>
    </xf>
    <xf numFmtId="0" fontId="32" fillId="0" borderId="0" xfId="0" applyFont="1" applyAlignment="1">
      <alignment horizontal="left" vertical="center" wrapText="1"/>
    </xf>
  </cellXfs>
  <cellStyles count="5">
    <cellStyle name="Excel Built-in Normal" xfId="1"/>
    <cellStyle name="Normal" xfId="0" builtinId="0"/>
    <cellStyle name="Normal 2" xfId="2"/>
    <cellStyle name="Normal_Ind 14" xfId="4"/>
    <cellStyle name="Porcentagem"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8"/>
  <sheetViews>
    <sheetView tabSelected="1" view="pageBreakPreview" zoomScale="110" zoomScaleNormal="160" zoomScaleSheetLayoutView="110" workbookViewId="0">
      <selection activeCell="C12" sqref="C12"/>
    </sheetView>
  </sheetViews>
  <sheetFormatPr defaultColWidth="30.85546875" defaultRowHeight="15" x14ac:dyDescent="0.25"/>
  <cols>
    <col min="1" max="1" width="38.5703125" style="182" customWidth="1"/>
    <col min="2" max="2" width="15.140625" style="182" customWidth="1"/>
    <col min="3" max="3" width="13.28515625" style="182" customWidth="1"/>
    <col min="4" max="4" width="13.7109375" style="182" customWidth="1"/>
    <col min="5" max="5" width="50.85546875" style="182" customWidth="1"/>
    <col min="6" max="16384" width="30.85546875" style="182"/>
  </cols>
  <sheetData>
    <row r="1" spans="1:8" x14ac:dyDescent="0.25">
      <c r="A1" s="200" t="s">
        <v>73</v>
      </c>
      <c r="B1" s="200"/>
      <c r="C1" s="200"/>
      <c r="D1" s="200"/>
      <c r="E1" s="200"/>
      <c r="F1" s="1"/>
      <c r="G1" s="1"/>
      <c r="H1" s="1"/>
    </row>
    <row r="2" spans="1:8" x14ac:dyDescent="0.25">
      <c r="A2" s="200" t="s">
        <v>74</v>
      </c>
      <c r="B2" s="200"/>
      <c r="C2" s="200"/>
      <c r="D2" s="200"/>
      <c r="E2" s="200"/>
      <c r="F2" s="1"/>
      <c r="G2" s="1"/>
      <c r="H2" s="1"/>
    </row>
    <row r="3" spans="1:8" ht="22.5" customHeight="1" x14ac:dyDescent="0.25">
      <c r="A3" s="222" t="s">
        <v>269</v>
      </c>
      <c r="B3" s="222"/>
      <c r="C3" s="222"/>
      <c r="D3" s="222"/>
      <c r="E3" s="222"/>
    </row>
    <row r="4" spans="1:8" ht="24.75" customHeight="1" x14ac:dyDescent="0.25">
      <c r="A4" s="222" t="s">
        <v>264</v>
      </c>
      <c r="B4" s="222"/>
      <c r="C4" s="222"/>
      <c r="D4" s="222"/>
      <c r="E4" s="222"/>
    </row>
    <row r="5" spans="1:8" ht="15.75" x14ac:dyDescent="0.25">
      <c r="A5" s="221" t="s">
        <v>268</v>
      </c>
    </row>
    <row r="6" spans="1:8" ht="81" customHeight="1" x14ac:dyDescent="0.25">
      <c r="A6" s="222" t="s">
        <v>267</v>
      </c>
      <c r="B6" s="222"/>
      <c r="C6" s="222"/>
      <c r="D6" s="222"/>
      <c r="E6" s="222"/>
    </row>
    <row r="7" spans="1:8" ht="43.5" customHeight="1" x14ac:dyDescent="0.25">
      <c r="A7" s="222" t="s">
        <v>265</v>
      </c>
      <c r="B7" s="222"/>
      <c r="C7" s="222"/>
      <c r="D7" s="222"/>
      <c r="E7" s="222"/>
    </row>
    <row r="8" spans="1:8" ht="42.75" customHeight="1" x14ac:dyDescent="0.25">
      <c r="A8" s="222" t="s">
        <v>266</v>
      </c>
      <c r="B8" s="222"/>
      <c r="C8" s="222"/>
      <c r="D8" s="222"/>
      <c r="E8" s="222"/>
    </row>
  </sheetData>
  <mergeCells count="7">
    <mergeCell ref="A3:E3"/>
    <mergeCell ref="A7:E7"/>
    <mergeCell ref="A8:E8"/>
    <mergeCell ref="A4:E4"/>
    <mergeCell ref="A6:E6"/>
    <mergeCell ref="A1:E1"/>
    <mergeCell ref="A2:E2"/>
  </mergeCells>
  <pageMargins left="0.51181102362204722" right="0.24" top="0.34" bottom="0.28000000000000003" header="0.17" footer="0.17"/>
  <pageSetup paperSize="9" scale="59" orientation="portrait" r:id="rId1"/>
  <colBreaks count="1" manualBreakCount="1">
    <brk id="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99"/>
  <sheetViews>
    <sheetView view="pageBreakPreview" zoomScale="110" zoomScaleNormal="160" zoomScaleSheetLayoutView="110" workbookViewId="0">
      <selection activeCell="F19" sqref="F19"/>
    </sheetView>
  </sheetViews>
  <sheetFormatPr defaultColWidth="30.85546875" defaultRowHeight="15" x14ac:dyDescent="0.25"/>
  <cols>
    <col min="1" max="1" width="38.5703125" customWidth="1"/>
    <col min="2" max="2" width="15.140625" customWidth="1"/>
    <col min="3" max="3" width="13.28515625" customWidth="1"/>
    <col min="4" max="4" width="13.7109375" customWidth="1"/>
    <col min="5" max="5" width="51.42578125" customWidth="1"/>
  </cols>
  <sheetData>
    <row r="1" spans="1:10" x14ac:dyDescent="0.25">
      <c r="A1" s="200" t="s">
        <v>73</v>
      </c>
      <c r="B1" s="200"/>
      <c r="C1" s="200"/>
      <c r="D1" s="200"/>
      <c r="E1" s="200"/>
      <c r="F1" s="1"/>
      <c r="G1" s="1"/>
      <c r="H1" s="1"/>
    </row>
    <row r="2" spans="1:10" x14ac:dyDescent="0.25">
      <c r="A2" s="200" t="s">
        <v>74</v>
      </c>
      <c r="B2" s="200"/>
      <c r="C2" s="200"/>
      <c r="D2" s="200"/>
      <c r="E2" s="200"/>
      <c r="F2" s="1"/>
      <c r="G2" s="1"/>
      <c r="H2" s="1"/>
    </row>
    <row r="3" spans="1:10" ht="9" customHeight="1" x14ac:dyDescent="0.25">
      <c r="A3" s="67"/>
      <c r="B3" s="67"/>
      <c r="C3" s="67"/>
      <c r="D3" s="67"/>
      <c r="E3" s="67"/>
      <c r="F3" s="67"/>
      <c r="G3" s="67"/>
      <c r="H3" s="67"/>
    </row>
    <row r="4" spans="1:10" x14ac:dyDescent="0.25">
      <c r="A4" s="200" t="s">
        <v>99</v>
      </c>
      <c r="B4" s="200"/>
      <c r="C4" s="200"/>
      <c r="D4" s="200"/>
      <c r="E4" s="200"/>
      <c r="F4" s="67"/>
      <c r="G4" s="67"/>
      <c r="H4" s="67"/>
    </row>
    <row r="5" spans="1:10" ht="9" customHeight="1" x14ac:dyDescent="0.25">
      <c r="A5" s="206"/>
      <c r="B5" s="206"/>
      <c r="C5" s="206"/>
      <c r="D5" s="206"/>
      <c r="E5" s="206"/>
      <c r="F5" s="67"/>
      <c r="G5" s="67"/>
      <c r="H5" s="67"/>
    </row>
    <row r="6" spans="1:10" ht="38.25" customHeight="1" x14ac:dyDescent="0.25">
      <c r="A6" s="202" t="s">
        <v>100</v>
      </c>
      <c r="B6" s="202"/>
      <c r="C6" s="202"/>
      <c r="D6" s="202"/>
      <c r="E6" s="202"/>
      <c r="F6" s="41"/>
      <c r="G6" s="41"/>
      <c r="H6" s="41"/>
      <c r="I6" s="41"/>
      <c r="J6" s="4"/>
    </row>
    <row r="7" spans="1:10" ht="11.25" customHeight="1" x14ac:dyDescent="0.25">
      <c r="A7" s="202"/>
      <c r="B7" s="202"/>
      <c r="C7" s="202"/>
      <c r="D7" s="202"/>
      <c r="E7" s="202"/>
      <c r="F7" s="4"/>
      <c r="G7" s="4"/>
      <c r="H7" s="4"/>
      <c r="I7" s="4"/>
      <c r="J7" s="4"/>
    </row>
    <row r="8" spans="1:10" ht="37.5" customHeight="1" x14ac:dyDescent="0.25">
      <c r="A8" s="202" t="s">
        <v>101</v>
      </c>
      <c r="B8" s="202"/>
      <c r="C8" s="202"/>
      <c r="D8" s="202"/>
      <c r="E8" s="202"/>
      <c r="F8" s="4"/>
      <c r="G8" s="4"/>
      <c r="H8" s="4"/>
      <c r="I8" s="4"/>
      <c r="J8" s="4"/>
    </row>
    <row r="9" spans="1:10" ht="13.5" customHeight="1" x14ac:dyDescent="0.25">
      <c r="A9" s="202"/>
      <c r="B9" s="202"/>
      <c r="C9" s="202"/>
      <c r="D9" s="202"/>
      <c r="E9" s="202"/>
      <c r="F9" s="4"/>
      <c r="G9" s="4"/>
      <c r="H9" s="4"/>
      <c r="I9" s="4"/>
      <c r="J9" s="4"/>
    </row>
    <row r="10" spans="1:10" ht="13.5" customHeight="1" x14ac:dyDescent="0.25">
      <c r="A10" s="198" t="s">
        <v>102</v>
      </c>
      <c r="B10" s="198"/>
      <c r="C10" s="198"/>
      <c r="D10" s="198"/>
      <c r="E10" s="198"/>
      <c r="F10" s="4"/>
      <c r="G10" s="4"/>
      <c r="H10" s="4"/>
      <c r="I10" s="4"/>
      <c r="J10" s="4"/>
    </row>
    <row r="11" spans="1:10" ht="13.5" customHeight="1" x14ac:dyDescent="0.25">
      <c r="A11" s="198" t="s">
        <v>205</v>
      </c>
      <c r="B11" s="198"/>
      <c r="C11" s="198"/>
      <c r="D11" s="198"/>
      <c r="E11" s="198"/>
      <c r="F11" s="4"/>
      <c r="G11" s="4"/>
      <c r="H11" s="4"/>
      <c r="I11" s="4"/>
      <c r="J11" s="4"/>
    </row>
    <row r="12" spans="1:10" ht="31.5" customHeight="1" x14ac:dyDescent="0.25">
      <c r="A12" s="208" t="s">
        <v>137</v>
      </c>
      <c r="B12" s="208"/>
      <c r="C12" s="208"/>
      <c r="D12" s="208"/>
      <c r="E12" s="208"/>
      <c r="F12" s="4"/>
      <c r="G12" s="4"/>
      <c r="H12" s="4"/>
      <c r="I12" s="4"/>
      <c r="J12" s="4"/>
    </row>
    <row r="13" spans="1:10" ht="12.75" customHeight="1" x14ac:dyDescent="0.25">
      <c r="A13" s="209"/>
      <c r="B13" s="209"/>
      <c r="C13" s="209"/>
      <c r="D13" s="209"/>
      <c r="E13" s="209"/>
    </row>
    <row r="14" spans="1:10" ht="60.75" customHeight="1" x14ac:dyDescent="0.25">
      <c r="A14" s="91" t="s">
        <v>77</v>
      </c>
      <c r="B14" s="92" t="s">
        <v>81</v>
      </c>
      <c r="C14" s="92" t="s">
        <v>79</v>
      </c>
      <c r="D14" s="92" t="s">
        <v>80</v>
      </c>
      <c r="E14" s="92" t="s">
        <v>133</v>
      </c>
    </row>
    <row r="15" spans="1:10" ht="7.5" customHeight="1" thickBot="1" x14ac:dyDescent="0.3">
      <c r="A15" s="50"/>
      <c r="B15" s="69"/>
      <c r="C15" s="30"/>
      <c r="D15" s="14"/>
      <c r="E15" s="14"/>
    </row>
    <row r="16" spans="1:10" ht="15.75" thickBot="1" x14ac:dyDescent="0.3">
      <c r="A16" s="19" t="s">
        <v>0</v>
      </c>
      <c r="B16" s="21"/>
      <c r="C16" s="29"/>
      <c r="D16" s="19"/>
      <c r="E16" s="19"/>
    </row>
    <row r="17" spans="1:5" ht="79.5" customHeight="1" x14ac:dyDescent="0.25">
      <c r="A17" s="50" t="s">
        <v>1</v>
      </c>
      <c r="B17" s="70">
        <v>40</v>
      </c>
      <c r="C17" s="108">
        <v>3</v>
      </c>
      <c r="D17" s="14" t="s">
        <v>131</v>
      </c>
      <c r="E17" s="104" t="s">
        <v>173</v>
      </c>
    </row>
    <row r="18" spans="1:5" ht="13.5" customHeight="1" x14ac:dyDescent="0.25">
      <c r="A18" s="51" t="s">
        <v>2</v>
      </c>
      <c r="B18" s="71">
        <v>12</v>
      </c>
      <c r="C18" s="109">
        <v>6</v>
      </c>
      <c r="D18" s="14" t="s">
        <v>131</v>
      </c>
      <c r="E18" s="105"/>
    </row>
    <row r="19" spans="1:5" ht="96" customHeight="1" x14ac:dyDescent="0.25">
      <c r="A19" s="51" t="s">
        <v>3</v>
      </c>
      <c r="B19" s="71">
        <v>1</v>
      </c>
      <c r="C19" s="109">
        <v>16</v>
      </c>
      <c r="D19" s="14" t="s">
        <v>131</v>
      </c>
      <c r="E19" s="104" t="s">
        <v>174</v>
      </c>
    </row>
    <row r="20" spans="1:5" ht="104.25" customHeight="1" x14ac:dyDescent="0.25">
      <c r="A20" s="51" t="s">
        <v>4</v>
      </c>
      <c r="B20" s="71">
        <v>6</v>
      </c>
      <c r="C20" s="109">
        <v>10</v>
      </c>
      <c r="D20" s="14" t="s">
        <v>131</v>
      </c>
      <c r="E20" s="104" t="s">
        <v>175</v>
      </c>
    </row>
    <row r="21" spans="1:5" ht="93.75" customHeight="1" x14ac:dyDescent="0.25">
      <c r="A21" s="51" t="s">
        <v>5</v>
      </c>
      <c r="B21" s="71">
        <v>7</v>
      </c>
      <c r="C21" s="106">
        <v>14</v>
      </c>
      <c r="D21" s="14" t="s">
        <v>131</v>
      </c>
      <c r="E21" s="117" t="s">
        <v>176</v>
      </c>
    </row>
    <row r="22" spans="1:5" ht="13.5" customHeight="1" x14ac:dyDescent="0.25">
      <c r="A22" s="51" t="s">
        <v>6</v>
      </c>
      <c r="B22" s="71">
        <v>8</v>
      </c>
      <c r="C22" s="109">
        <v>5</v>
      </c>
      <c r="D22" s="14" t="s">
        <v>131</v>
      </c>
      <c r="E22" s="118"/>
    </row>
    <row r="23" spans="1:5" ht="63" customHeight="1" x14ac:dyDescent="0.25">
      <c r="A23" s="51" t="s">
        <v>7</v>
      </c>
      <c r="B23" s="71">
        <v>20</v>
      </c>
      <c r="C23" s="109">
        <v>15</v>
      </c>
      <c r="D23" s="9" t="s">
        <v>131</v>
      </c>
      <c r="E23" s="119" t="s">
        <v>177</v>
      </c>
    </row>
    <row r="24" spans="1:5" ht="101.25" customHeight="1" x14ac:dyDescent="0.25">
      <c r="A24" s="50" t="s">
        <v>8</v>
      </c>
      <c r="B24" s="70">
        <v>30</v>
      </c>
      <c r="C24" s="108">
        <v>37</v>
      </c>
      <c r="D24" s="9" t="s">
        <v>131</v>
      </c>
      <c r="E24" s="119" t="s">
        <v>178</v>
      </c>
    </row>
    <row r="25" spans="1:5" ht="13.5" customHeight="1" thickBot="1" x14ac:dyDescent="0.3">
      <c r="A25" s="52" t="s">
        <v>9</v>
      </c>
      <c r="B25" s="72">
        <v>2</v>
      </c>
      <c r="C25" s="107">
        <v>3</v>
      </c>
      <c r="D25" s="15" t="s">
        <v>131</v>
      </c>
      <c r="E25" s="120"/>
    </row>
    <row r="26" spans="1:5" ht="13.5" customHeight="1" thickBot="1" x14ac:dyDescent="0.3">
      <c r="A26" s="53"/>
      <c r="B26" s="6"/>
      <c r="C26" s="32"/>
      <c r="D26" s="10"/>
      <c r="E26" s="45"/>
    </row>
    <row r="27" spans="1:5" ht="13.5" customHeight="1" thickBot="1" x14ac:dyDescent="0.3">
      <c r="A27" s="23" t="s">
        <v>10</v>
      </c>
      <c r="B27" s="22"/>
      <c r="C27" s="33"/>
      <c r="D27" s="20"/>
      <c r="E27" s="20"/>
    </row>
    <row r="28" spans="1:5" ht="99" customHeight="1" x14ac:dyDescent="0.25">
      <c r="A28" s="54" t="s">
        <v>11</v>
      </c>
      <c r="B28" s="70">
        <v>15</v>
      </c>
      <c r="C28" s="121">
        <v>7</v>
      </c>
      <c r="D28" s="9" t="s">
        <v>131</v>
      </c>
      <c r="E28" s="117" t="s">
        <v>179</v>
      </c>
    </row>
    <row r="29" spans="1:5" ht="13.5" customHeight="1" x14ac:dyDescent="0.25">
      <c r="A29" s="51" t="s">
        <v>12</v>
      </c>
      <c r="B29" s="71">
        <v>1</v>
      </c>
      <c r="C29" s="106">
        <v>2</v>
      </c>
      <c r="D29" s="9" t="s">
        <v>131</v>
      </c>
      <c r="E29" s="123"/>
    </row>
    <row r="30" spans="1:5" ht="70.5" customHeight="1" x14ac:dyDescent="0.25">
      <c r="A30" s="51" t="s">
        <v>13</v>
      </c>
      <c r="B30" s="71">
        <v>15</v>
      </c>
      <c r="C30" s="106">
        <v>4</v>
      </c>
      <c r="D30" s="9" t="s">
        <v>131</v>
      </c>
      <c r="E30" s="117" t="s">
        <v>173</v>
      </c>
    </row>
    <row r="31" spans="1:5" ht="13.5" customHeight="1" x14ac:dyDescent="0.25">
      <c r="A31" s="51" t="s">
        <v>14</v>
      </c>
      <c r="B31" s="71">
        <v>4</v>
      </c>
      <c r="C31" s="106">
        <v>1</v>
      </c>
      <c r="D31" s="9" t="s">
        <v>131</v>
      </c>
      <c r="E31" s="123"/>
    </row>
    <row r="32" spans="1:5" ht="100.5" customHeight="1" x14ac:dyDescent="0.25">
      <c r="A32" s="51" t="s">
        <v>15</v>
      </c>
      <c r="B32" s="71">
        <v>30</v>
      </c>
      <c r="C32" s="106">
        <v>35</v>
      </c>
      <c r="D32" s="9" t="s">
        <v>131</v>
      </c>
      <c r="E32" s="123" t="s">
        <v>178</v>
      </c>
    </row>
    <row r="33" spans="1:5" ht="13.5" customHeight="1" thickBot="1" x14ac:dyDescent="0.3">
      <c r="A33" s="52" t="s">
        <v>16</v>
      </c>
      <c r="B33" s="71">
        <v>2</v>
      </c>
      <c r="C33" s="122">
        <v>4</v>
      </c>
      <c r="D33" s="9" t="s">
        <v>131</v>
      </c>
      <c r="E33" s="47"/>
    </row>
    <row r="34" spans="1:5" ht="13.5" customHeight="1" thickBot="1" x14ac:dyDescent="0.3">
      <c r="A34" s="53"/>
      <c r="B34" s="6"/>
      <c r="C34" s="32"/>
      <c r="D34" s="10"/>
      <c r="E34" s="45"/>
    </row>
    <row r="35" spans="1:5" ht="13.5" customHeight="1" thickBot="1" x14ac:dyDescent="0.3">
      <c r="A35" s="23" t="s">
        <v>17</v>
      </c>
      <c r="B35" s="22"/>
      <c r="C35" s="33"/>
      <c r="D35" s="20"/>
      <c r="E35" s="20"/>
    </row>
    <row r="36" spans="1:5" ht="84" customHeight="1" x14ac:dyDescent="0.25">
      <c r="A36" s="50" t="s">
        <v>18</v>
      </c>
      <c r="B36" s="70">
        <v>4</v>
      </c>
      <c r="C36" s="108">
        <v>4</v>
      </c>
      <c r="D36" s="9" t="s">
        <v>131</v>
      </c>
      <c r="E36" s="124" t="s">
        <v>180</v>
      </c>
    </row>
    <row r="37" spans="1:5" ht="13.5" customHeight="1" x14ac:dyDescent="0.25">
      <c r="A37" s="51" t="s">
        <v>19</v>
      </c>
      <c r="B37" s="71">
        <v>3</v>
      </c>
      <c r="C37" s="109">
        <v>1</v>
      </c>
      <c r="D37" s="14" t="s">
        <v>131</v>
      </c>
      <c r="E37" s="125"/>
    </row>
    <row r="38" spans="1:5" ht="99" customHeight="1" x14ac:dyDescent="0.25">
      <c r="A38" s="51" t="s">
        <v>20</v>
      </c>
      <c r="B38" s="71">
        <v>2</v>
      </c>
      <c r="C38" s="109">
        <v>7</v>
      </c>
      <c r="D38" s="9" t="s">
        <v>131</v>
      </c>
      <c r="E38" s="117" t="s">
        <v>181</v>
      </c>
    </row>
    <row r="39" spans="1:5" ht="13.5" customHeight="1" x14ac:dyDescent="0.25">
      <c r="A39" s="51" t="s">
        <v>21</v>
      </c>
      <c r="B39" s="71">
        <v>2</v>
      </c>
      <c r="C39" s="109">
        <v>1</v>
      </c>
      <c r="D39" s="9" t="s">
        <v>131</v>
      </c>
      <c r="E39" s="125"/>
    </row>
    <row r="40" spans="1:5" ht="13.5" customHeight="1" x14ac:dyDescent="0.25">
      <c r="A40" s="51" t="s">
        <v>22</v>
      </c>
      <c r="B40" s="71">
        <v>14</v>
      </c>
      <c r="C40" s="109">
        <v>16</v>
      </c>
      <c r="D40" s="9" t="s">
        <v>131</v>
      </c>
      <c r="E40" s="125"/>
    </row>
    <row r="41" spans="1:5" ht="13.5" customHeight="1" x14ac:dyDescent="0.25">
      <c r="A41" s="51" t="s">
        <v>23</v>
      </c>
      <c r="B41" s="71">
        <v>5</v>
      </c>
      <c r="C41" s="109">
        <v>6</v>
      </c>
      <c r="D41" s="9" t="s">
        <v>131</v>
      </c>
      <c r="E41" s="118"/>
    </row>
    <row r="42" spans="1:5" ht="126.75" customHeight="1" x14ac:dyDescent="0.25">
      <c r="A42" s="51" t="s">
        <v>24</v>
      </c>
      <c r="B42" s="70">
        <v>10</v>
      </c>
      <c r="C42" s="109">
        <v>30</v>
      </c>
      <c r="D42" s="9" t="s">
        <v>131</v>
      </c>
      <c r="E42" s="104" t="s">
        <v>182</v>
      </c>
    </row>
    <row r="43" spans="1:5" ht="13.5" customHeight="1" thickBot="1" x14ac:dyDescent="0.3">
      <c r="A43" s="52" t="s">
        <v>25</v>
      </c>
      <c r="B43" s="71">
        <v>2</v>
      </c>
      <c r="C43" s="111">
        <v>3</v>
      </c>
      <c r="D43" s="9" t="s">
        <v>131</v>
      </c>
      <c r="E43" s="126"/>
    </row>
    <row r="44" spans="1:5" ht="13.5" customHeight="1" thickBot="1" x14ac:dyDescent="0.3">
      <c r="A44" s="53"/>
      <c r="B44" s="73"/>
      <c r="C44" s="32"/>
      <c r="D44" s="10"/>
      <c r="E44" s="45"/>
    </row>
    <row r="45" spans="1:5" ht="28.5" customHeight="1" thickBot="1" x14ac:dyDescent="0.3">
      <c r="A45" s="146" t="s">
        <v>214</v>
      </c>
      <c r="B45" s="74"/>
      <c r="C45" s="33"/>
      <c r="D45" s="23"/>
      <c r="E45" s="23"/>
    </row>
    <row r="46" spans="1:5" ht="66.75" customHeight="1" x14ac:dyDescent="0.25">
      <c r="A46" s="51" t="s">
        <v>27</v>
      </c>
      <c r="B46" s="70">
        <v>5</v>
      </c>
      <c r="C46" s="109">
        <v>8</v>
      </c>
      <c r="D46" s="9" t="s">
        <v>131</v>
      </c>
      <c r="E46" s="119" t="s">
        <v>183</v>
      </c>
    </row>
    <row r="47" spans="1:5" ht="74.25" customHeight="1" x14ac:dyDescent="0.25">
      <c r="A47" s="51" t="s">
        <v>28</v>
      </c>
      <c r="B47" s="71">
        <v>9</v>
      </c>
      <c r="C47" s="106">
        <v>10</v>
      </c>
      <c r="D47" s="9" t="s">
        <v>131</v>
      </c>
      <c r="E47" s="128" t="s">
        <v>184</v>
      </c>
    </row>
    <row r="48" spans="1:5" ht="77.25" customHeight="1" x14ac:dyDescent="0.25">
      <c r="A48" s="51" t="s">
        <v>29</v>
      </c>
      <c r="B48" s="71">
        <v>7</v>
      </c>
      <c r="C48" s="106">
        <v>6</v>
      </c>
      <c r="D48" s="9" t="s">
        <v>131</v>
      </c>
      <c r="E48" s="128" t="s">
        <v>184</v>
      </c>
    </row>
    <row r="49" spans="1:5" ht="61.5" customHeight="1" x14ac:dyDescent="0.25">
      <c r="A49" s="51" t="s">
        <v>30</v>
      </c>
      <c r="B49" s="71">
        <v>1</v>
      </c>
      <c r="C49" s="109">
        <v>0</v>
      </c>
      <c r="D49" s="9" t="s">
        <v>131</v>
      </c>
      <c r="E49" s="104" t="s">
        <v>185</v>
      </c>
    </row>
    <row r="50" spans="1:5" ht="135" customHeight="1" x14ac:dyDescent="0.25">
      <c r="A50" s="51" t="s">
        <v>31</v>
      </c>
      <c r="B50" s="71">
        <v>2</v>
      </c>
      <c r="C50" s="106">
        <v>12</v>
      </c>
      <c r="D50" s="9" t="s">
        <v>131</v>
      </c>
      <c r="E50" s="123" t="s">
        <v>186</v>
      </c>
    </row>
    <row r="51" spans="1:5" ht="141.75" customHeight="1" x14ac:dyDescent="0.25">
      <c r="A51" s="51" t="s">
        <v>32</v>
      </c>
      <c r="B51" s="71">
        <v>0</v>
      </c>
      <c r="C51" s="106">
        <v>4</v>
      </c>
      <c r="D51" s="9" t="s">
        <v>131</v>
      </c>
      <c r="E51" s="123" t="s">
        <v>186</v>
      </c>
    </row>
    <row r="52" spans="1:5" ht="105.75" customHeight="1" x14ac:dyDescent="0.25">
      <c r="A52" s="51" t="s">
        <v>33</v>
      </c>
      <c r="B52" s="70">
        <v>13</v>
      </c>
      <c r="C52" s="114">
        <v>12.8</v>
      </c>
      <c r="D52" s="9" t="s">
        <v>132</v>
      </c>
      <c r="E52" s="119" t="s">
        <v>187</v>
      </c>
    </row>
    <row r="53" spans="1:5" ht="13.5" customHeight="1" x14ac:dyDescent="0.25">
      <c r="A53" s="51" t="s">
        <v>34</v>
      </c>
      <c r="B53" s="71">
        <v>12</v>
      </c>
      <c r="C53" s="109">
        <v>9</v>
      </c>
      <c r="D53" s="9" t="s">
        <v>131</v>
      </c>
      <c r="E53" s="118"/>
    </row>
    <row r="54" spans="1:5" ht="66" customHeight="1" x14ac:dyDescent="0.25">
      <c r="A54" s="51" t="s">
        <v>35</v>
      </c>
      <c r="B54" s="70">
        <v>4</v>
      </c>
      <c r="C54" s="112">
        <v>6</v>
      </c>
      <c r="D54" s="9" t="s">
        <v>131</v>
      </c>
      <c r="E54" s="104" t="s">
        <v>185</v>
      </c>
    </row>
    <row r="55" spans="1:5" ht="76.5" customHeight="1" x14ac:dyDescent="0.25">
      <c r="A55" s="51" t="s">
        <v>36</v>
      </c>
      <c r="B55" s="71">
        <v>10</v>
      </c>
      <c r="C55" s="106">
        <v>9</v>
      </c>
      <c r="D55" s="9" t="s">
        <v>131</v>
      </c>
      <c r="E55" s="128" t="s">
        <v>184</v>
      </c>
    </row>
    <row r="56" spans="1:5" ht="62.25" customHeight="1" x14ac:dyDescent="0.25">
      <c r="A56" s="51" t="s">
        <v>37</v>
      </c>
      <c r="B56" s="71">
        <v>4</v>
      </c>
      <c r="C56" s="106">
        <v>5</v>
      </c>
      <c r="D56" s="9" t="s">
        <v>131</v>
      </c>
      <c r="E56" s="117" t="s">
        <v>185</v>
      </c>
    </row>
    <row r="57" spans="1:5" ht="78.75" customHeight="1" thickBot="1" x14ac:dyDescent="0.3">
      <c r="A57" s="51" t="s">
        <v>38</v>
      </c>
      <c r="B57" s="71">
        <v>30</v>
      </c>
      <c r="C57" s="127">
        <v>35</v>
      </c>
      <c r="D57" s="9" t="s">
        <v>131</v>
      </c>
      <c r="E57" s="128" t="s">
        <v>184</v>
      </c>
    </row>
    <row r="58" spans="1:5" ht="13.5" customHeight="1" thickBot="1" x14ac:dyDescent="0.3">
      <c r="A58" s="53"/>
      <c r="B58" s="73"/>
      <c r="C58" s="32"/>
      <c r="D58" s="10"/>
      <c r="E58" s="45"/>
    </row>
    <row r="59" spans="1:5" ht="13.5" customHeight="1" thickBot="1" x14ac:dyDescent="0.3">
      <c r="A59" s="23" t="s">
        <v>39</v>
      </c>
      <c r="B59" s="74"/>
      <c r="C59" s="33"/>
      <c r="D59" s="20"/>
      <c r="E59" s="20"/>
    </row>
    <row r="60" spans="1:5" ht="56.25" customHeight="1" x14ac:dyDescent="0.25">
      <c r="A60" s="51" t="s">
        <v>40</v>
      </c>
      <c r="B60" s="70">
        <v>18</v>
      </c>
      <c r="C60" s="109">
        <v>22</v>
      </c>
      <c r="D60" s="9" t="s">
        <v>131</v>
      </c>
      <c r="E60" s="119" t="s">
        <v>188</v>
      </c>
    </row>
    <row r="61" spans="1:5" ht="13.5" customHeight="1" x14ac:dyDescent="0.25">
      <c r="A61" s="51" t="s">
        <v>41</v>
      </c>
      <c r="B61" s="71">
        <v>2</v>
      </c>
      <c r="C61" s="109">
        <v>1</v>
      </c>
      <c r="D61" s="9" t="s">
        <v>131</v>
      </c>
      <c r="E61" s="119"/>
    </row>
    <row r="62" spans="1:5" ht="13.5" customHeight="1" x14ac:dyDescent="0.25">
      <c r="A62" s="51" t="s">
        <v>42</v>
      </c>
      <c r="B62" s="71">
        <v>3</v>
      </c>
      <c r="C62" s="109">
        <v>3</v>
      </c>
      <c r="D62" s="9" t="s">
        <v>131</v>
      </c>
      <c r="E62" s="118"/>
    </row>
    <row r="63" spans="1:5" ht="13.5" customHeight="1" x14ac:dyDescent="0.25">
      <c r="A63" s="51" t="s">
        <v>43</v>
      </c>
      <c r="B63" s="71">
        <v>2</v>
      </c>
      <c r="C63" s="109">
        <v>2</v>
      </c>
      <c r="D63" s="9" t="s">
        <v>131</v>
      </c>
      <c r="E63" s="118"/>
    </row>
    <row r="64" spans="1:5" ht="13.5" customHeight="1" x14ac:dyDescent="0.25">
      <c r="A64" s="51" t="s">
        <v>44</v>
      </c>
      <c r="B64" s="71">
        <v>6</v>
      </c>
      <c r="C64" s="109">
        <v>4</v>
      </c>
      <c r="D64" s="9" t="s">
        <v>131</v>
      </c>
      <c r="E64" s="118"/>
    </row>
    <row r="65" spans="1:5" ht="66" customHeight="1" thickBot="1" x14ac:dyDescent="0.3">
      <c r="A65" s="52" t="s">
        <v>45</v>
      </c>
      <c r="B65" s="71">
        <v>5</v>
      </c>
      <c r="C65" s="111">
        <v>1</v>
      </c>
      <c r="D65" s="14" t="s">
        <v>131</v>
      </c>
      <c r="E65" s="104" t="s">
        <v>185</v>
      </c>
    </row>
    <row r="66" spans="1:5" ht="13.5" customHeight="1" thickBot="1" x14ac:dyDescent="0.3">
      <c r="A66" s="53"/>
      <c r="B66" s="73"/>
      <c r="C66" s="32"/>
      <c r="D66" s="10"/>
      <c r="E66" s="45"/>
    </row>
    <row r="67" spans="1:5" ht="13.5" customHeight="1" thickBot="1" x14ac:dyDescent="0.3">
      <c r="A67" s="27" t="s">
        <v>46</v>
      </c>
      <c r="B67" s="75"/>
      <c r="C67" s="37"/>
      <c r="D67" s="27"/>
      <c r="E67" s="27"/>
    </row>
    <row r="68" spans="1:5" ht="63" customHeight="1" x14ac:dyDescent="0.25">
      <c r="A68" s="50" t="s">
        <v>48</v>
      </c>
      <c r="B68" s="70">
        <v>15</v>
      </c>
      <c r="C68" s="108">
        <v>10</v>
      </c>
      <c r="D68" s="9" t="s">
        <v>131</v>
      </c>
      <c r="E68" s="104" t="s">
        <v>185</v>
      </c>
    </row>
    <row r="69" spans="1:5" ht="13.5" customHeight="1" x14ac:dyDescent="0.25">
      <c r="A69" s="51" t="s">
        <v>51</v>
      </c>
      <c r="B69" s="82">
        <v>3</v>
      </c>
      <c r="C69" s="109">
        <v>3</v>
      </c>
      <c r="D69" s="14" t="s">
        <v>131</v>
      </c>
      <c r="E69" s="105"/>
    </row>
    <row r="70" spans="1:5" ht="108.75" customHeight="1" x14ac:dyDescent="0.25">
      <c r="A70" s="51" t="s">
        <v>50</v>
      </c>
      <c r="B70" s="71">
        <v>20</v>
      </c>
      <c r="C70" s="109">
        <v>26</v>
      </c>
      <c r="D70" s="9" t="s">
        <v>131</v>
      </c>
      <c r="E70" s="104" t="s">
        <v>189</v>
      </c>
    </row>
    <row r="71" spans="1:5" ht="83.25" customHeight="1" x14ac:dyDescent="0.25">
      <c r="A71" s="51" t="s">
        <v>49</v>
      </c>
      <c r="B71" s="71">
        <v>6</v>
      </c>
      <c r="C71" s="109">
        <v>7</v>
      </c>
      <c r="D71" s="9" t="s">
        <v>131</v>
      </c>
      <c r="E71" s="128" t="s">
        <v>190</v>
      </c>
    </row>
    <row r="72" spans="1:5" ht="141" customHeight="1" thickBot="1" x14ac:dyDescent="0.3">
      <c r="A72" s="52" t="s">
        <v>47</v>
      </c>
      <c r="B72" s="71">
        <v>35</v>
      </c>
      <c r="C72" s="97">
        <v>14.7</v>
      </c>
      <c r="D72" s="9" t="s">
        <v>132</v>
      </c>
      <c r="E72" s="119" t="s">
        <v>191</v>
      </c>
    </row>
    <row r="73" spans="1:5" ht="13.5" customHeight="1" thickBot="1" x14ac:dyDescent="0.3">
      <c r="A73" s="53"/>
      <c r="B73" s="73"/>
      <c r="C73" s="32"/>
      <c r="D73" s="10"/>
      <c r="E73" s="45"/>
    </row>
    <row r="74" spans="1:5" ht="13.5" customHeight="1" thickBot="1" x14ac:dyDescent="0.3">
      <c r="A74" s="27" t="s">
        <v>52</v>
      </c>
      <c r="B74" s="75"/>
      <c r="C74" s="37"/>
      <c r="D74" s="26"/>
      <c r="E74" s="26"/>
    </row>
    <row r="75" spans="1:5" ht="72" customHeight="1" x14ac:dyDescent="0.25">
      <c r="A75" s="51" t="s">
        <v>55</v>
      </c>
      <c r="B75" s="70">
        <v>7</v>
      </c>
      <c r="C75" s="109">
        <v>13</v>
      </c>
      <c r="D75" s="14" t="s">
        <v>131</v>
      </c>
      <c r="E75" s="128" t="s">
        <v>190</v>
      </c>
    </row>
    <row r="76" spans="1:5" ht="109.5" customHeight="1" x14ac:dyDescent="0.25">
      <c r="A76" s="51" t="s">
        <v>53</v>
      </c>
      <c r="B76" s="71">
        <v>22</v>
      </c>
      <c r="C76" s="106">
        <v>30</v>
      </c>
      <c r="D76" s="14" t="s">
        <v>131</v>
      </c>
      <c r="E76" s="117" t="s">
        <v>192</v>
      </c>
    </row>
    <row r="77" spans="1:5" ht="158.25" customHeight="1" x14ac:dyDescent="0.25">
      <c r="A77" s="51" t="s">
        <v>54</v>
      </c>
      <c r="B77" s="71">
        <v>22</v>
      </c>
      <c r="C77" s="106">
        <v>13</v>
      </c>
      <c r="D77" s="14" t="s">
        <v>131</v>
      </c>
      <c r="E77" s="117" t="s">
        <v>193</v>
      </c>
    </row>
    <row r="78" spans="1:5" ht="66.75" customHeight="1" x14ac:dyDescent="0.25">
      <c r="A78" s="51" t="s">
        <v>57</v>
      </c>
      <c r="B78" s="71">
        <v>1</v>
      </c>
      <c r="C78" s="109">
        <v>3</v>
      </c>
      <c r="D78" s="14" t="s">
        <v>131</v>
      </c>
      <c r="E78" s="104" t="s">
        <v>185</v>
      </c>
    </row>
    <row r="79" spans="1:5" ht="73.5" customHeight="1" x14ac:dyDescent="0.25">
      <c r="A79" s="51" t="s">
        <v>58</v>
      </c>
      <c r="B79" s="71">
        <v>20</v>
      </c>
      <c r="C79" s="109">
        <v>5</v>
      </c>
      <c r="D79" s="14" t="s">
        <v>131</v>
      </c>
      <c r="E79" s="104" t="s">
        <v>173</v>
      </c>
    </row>
    <row r="80" spans="1:5" ht="62.25" customHeight="1" thickBot="1" x14ac:dyDescent="0.3">
      <c r="A80" s="52" t="s">
        <v>56</v>
      </c>
      <c r="B80" s="70">
        <v>1</v>
      </c>
      <c r="C80" s="111">
        <v>0</v>
      </c>
      <c r="D80" s="14" t="s">
        <v>131</v>
      </c>
      <c r="E80" s="104" t="s">
        <v>185</v>
      </c>
    </row>
    <row r="81" spans="1:9" ht="13.5" customHeight="1" thickBot="1" x14ac:dyDescent="0.3">
      <c r="A81" s="53"/>
      <c r="B81" s="73"/>
      <c r="C81" s="32"/>
      <c r="D81" s="10"/>
      <c r="E81" s="45"/>
    </row>
    <row r="82" spans="1:9" ht="13.5" customHeight="1" thickBot="1" x14ac:dyDescent="0.3">
      <c r="A82" s="27" t="s">
        <v>212</v>
      </c>
      <c r="B82" s="76"/>
      <c r="C82" s="38"/>
      <c r="D82" s="25"/>
      <c r="E82" s="25"/>
    </row>
    <row r="83" spans="1:9" ht="99" customHeight="1" x14ac:dyDescent="0.25">
      <c r="A83" s="51" t="s">
        <v>60</v>
      </c>
      <c r="B83" s="71">
        <v>10</v>
      </c>
      <c r="C83" s="109">
        <v>11</v>
      </c>
      <c r="D83" s="14" t="s">
        <v>131</v>
      </c>
      <c r="E83" s="117" t="s">
        <v>194</v>
      </c>
    </row>
    <row r="84" spans="1:9" ht="13.5" customHeight="1" x14ac:dyDescent="0.25">
      <c r="A84" s="51" t="s">
        <v>61</v>
      </c>
      <c r="B84" s="71">
        <v>4</v>
      </c>
      <c r="C84" s="109">
        <v>5</v>
      </c>
      <c r="D84" s="14" t="s">
        <v>131</v>
      </c>
      <c r="E84" s="105"/>
    </row>
    <row r="85" spans="1:9" ht="102" customHeight="1" x14ac:dyDescent="0.25">
      <c r="A85" s="51" t="s">
        <v>62</v>
      </c>
      <c r="B85" s="71">
        <v>16</v>
      </c>
      <c r="C85" s="109">
        <v>17</v>
      </c>
      <c r="D85" s="14" t="s">
        <v>131</v>
      </c>
      <c r="E85" s="117" t="s">
        <v>195</v>
      </c>
    </row>
    <row r="86" spans="1:9" ht="13.5" customHeight="1" x14ac:dyDescent="0.25">
      <c r="A86" s="51" t="s">
        <v>63</v>
      </c>
      <c r="B86" s="71">
        <v>2</v>
      </c>
      <c r="C86" s="109">
        <v>4</v>
      </c>
      <c r="D86" s="14" t="s">
        <v>131</v>
      </c>
      <c r="E86" s="118"/>
    </row>
    <row r="87" spans="1:9" ht="13.5" customHeight="1" thickBot="1" x14ac:dyDescent="0.3">
      <c r="A87" s="51" t="s">
        <v>64</v>
      </c>
      <c r="B87" s="71">
        <v>3</v>
      </c>
      <c r="C87" s="109">
        <v>4</v>
      </c>
      <c r="D87" s="14" t="s">
        <v>131</v>
      </c>
      <c r="E87" s="105"/>
    </row>
    <row r="88" spans="1:9" ht="13.5" customHeight="1" thickBot="1" x14ac:dyDescent="0.3">
      <c r="A88" s="53"/>
      <c r="B88" s="73"/>
      <c r="C88" s="32"/>
      <c r="D88" s="10"/>
      <c r="E88" s="45"/>
    </row>
    <row r="89" spans="1:9" ht="13.5" customHeight="1" thickBot="1" x14ac:dyDescent="0.3">
      <c r="A89" s="27" t="s">
        <v>65</v>
      </c>
      <c r="B89" s="75"/>
      <c r="C89" s="37"/>
      <c r="D89" s="26"/>
      <c r="E89" s="26"/>
    </row>
    <row r="90" spans="1:9" ht="15.75" customHeight="1" x14ac:dyDescent="0.25">
      <c r="A90" s="51" t="s">
        <v>66</v>
      </c>
      <c r="B90" s="71">
        <v>5</v>
      </c>
      <c r="C90" s="116">
        <v>5</v>
      </c>
      <c r="D90" s="14" t="s">
        <v>131</v>
      </c>
      <c r="E90" s="118"/>
    </row>
    <row r="91" spans="1:9" ht="69" customHeight="1" x14ac:dyDescent="0.25">
      <c r="A91" s="51" t="s">
        <v>67</v>
      </c>
      <c r="B91" s="71">
        <v>9</v>
      </c>
      <c r="C91" s="116">
        <v>9</v>
      </c>
      <c r="D91" s="14" t="s">
        <v>131</v>
      </c>
      <c r="E91" s="104" t="s">
        <v>185</v>
      </c>
    </row>
    <row r="92" spans="1:9" ht="105" customHeight="1" x14ac:dyDescent="0.25">
      <c r="A92" s="51" t="s">
        <v>68</v>
      </c>
      <c r="B92" s="71">
        <v>15</v>
      </c>
      <c r="C92" s="116">
        <v>15</v>
      </c>
      <c r="D92" s="14" t="s">
        <v>131</v>
      </c>
      <c r="E92" s="117" t="s">
        <v>196</v>
      </c>
    </row>
    <row r="93" spans="1:9" ht="120.75" customHeight="1" x14ac:dyDescent="0.25">
      <c r="A93" s="51" t="s">
        <v>69</v>
      </c>
      <c r="B93" s="71">
        <v>5</v>
      </c>
      <c r="C93" s="116">
        <v>5</v>
      </c>
      <c r="D93" s="14" t="s">
        <v>131</v>
      </c>
      <c r="E93" s="125" t="s">
        <v>197</v>
      </c>
    </row>
    <row r="94" spans="1:9" ht="73.5" customHeight="1" thickBot="1" x14ac:dyDescent="0.3">
      <c r="A94" s="52" t="s">
        <v>70</v>
      </c>
      <c r="B94" s="71">
        <v>15</v>
      </c>
      <c r="C94" s="129">
        <v>15</v>
      </c>
      <c r="D94" s="14" t="s">
        <v>131</v>
      </c>
      <c r="E94" s="130" t="s">
        <v>173</v>
      </c>
      <c r="I94" s="2" t="s">
        <v>71</v>
      </c>
    </row>
    <row r="95" spans="1:9" ht="13.5" customHeight="1" thickBot="1" x14ac:dyDescent="0.3">
      <c r="A95" s="53"/>
      <c r="B95" s="73"/>
      <c r="C95" s="32"/>
      <c r="D95" s="10"/>
      <c r="E95" s="45"/>
    </row>
    <row r="96" spans="1:9" ht="15.75" thickBot="1" x14ac:dyDescent="0.3">
      <c r="A96" s="57" t="s">
        <v>72</v>
      </c>
      <c r="B96" s="101">
        <v>14.4</v>
      </c>
      <c r="C96" s="101">
        <v>13</v>
      </c>
      <c r="D96" s="20" t="s">
        <v>163</v>
      </c>
      <c r="E96" s="20"/>
    </row>
    <row r="97" spans="1:2" x14ac:dyDescent="0.25">
      <c r="A97" s="3" t="s">
        <v>82</v>
      </c>
      <c r="B97" s="3"/>
    </row>
    <row r="98" spans="1:2" x14ac:dyDescent="0.25">
      <c r="A98" s="3" t="s">
        <v>83</v>
      </c>
    </row>
    <row r="99" spans="1:2" x14ac:dyDescent="0.25">
      <c r="A99" s="40"/>
      <c r="B99" s="40"/>
    </row>
  </sheetData>
  <mergeCells count="12">
    <mergeCell ref="A8:E8"/>
    <mergeCell ref="A9:E9"/>
    <mergeCell ref="A10:E10"/>
    <mergeCell ref="A12:E12"/>
    <mergeCell ref="A13:E13"/>
    <mergeCell ref="A11:E11"/>
    <mergeCell ref="A7:E7"/>
    <mergeCell ref="A1:E1"/>
    <mergeCell ref="A2:E2"/>
    <mergeCell ref="A4:E4"/>
    <mergeCell ref="A5:E5"/>
    <mergeCell ref="A6:E6"/>
  </mergeCells>
  <pageMargins left="0.51181102362204722" right="0.24" top="0.34" bottom="0.28000000000000003" header="0.17" footer="0.17"/>
  <pageSetup paperSize="9" scale="17" orientation="portrait" r:id="rId1"/>
  <colBreaks count="1" manualBreakCount="1">
    <brk id="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99"/>
  <sheetViews>
    <sheetView view="pageBreakPreview" zoomScale="110" zoomScaleNormal="160" zoomScaleSheetLayoutView="110" workbookViewId="0">
      <selection activeCell="B100" sqref="B100"/>
    </sheetView>
  </sheetViews>
  <sheetFormatPr defaultColWidth="30.85546875" defaultRowHeight="15" x14ac:dyDescent="0.25"/>
  <cols>
    <col min="1" max="1" width="38.5703125" customWidth="1"/>
    <col min="2" max="2" width="15.140625" customWidth="1"/>
    <col min="3" max="3" width="13.28515625" customWidth="1"/>
    <col min="4" max="4" width="13.7109375" customWidth="1"/>
    <col min="5" max="5" width="51.42578125" customWidth="1"/>
  </cols>
  <sheetData>
    <row r="1" spans="1:10" x14ac:dyDescent="0.25">
      <c r="A1" s="200" t="s">
        <v>73</v>
      </c>
      <c r="B1" s="200"/>
      <c r="C1" s="200"/>
      <c r="D1" s="200"/>
      <c r="E1" s="200"/>
      <c r="F1" s="1"/>
      <c r="G1" s="1"/>
      <c r="H1" s="1"/>
    </row>
    <row r="2" spans="1:10" x14ac:dyDescent="0.25">
      <c r="A2" s="200" t="s">
        <v>74</v>
      </c>
      <c r="B2" s="200"/>
      <c r="C2" s="200"/>
      <c r="D2" s="200"/>
      <c r="E2" s="200"/>
      <c r="F2" s="1"/>
      <c r="G2" s="1"/>
      <c r="H2" s="1"/>
    </row>
    <row r="3" spans="1:10" ht="9" customHeight="1" x14ac:dyDescent="0.25">
      <c r="A3" s="67"/>
      <c r="B3" s="67"/>
      <c r="C3" s="67"/>
      <c r="D3" s="67"/>
      <c r="E3" s="67"/>
      <c r="F3" s="67"/>
      <c r="G3" s="67"/>
      <c r="H3" s="67"/>
    </row>
    <row r="4" spans="1:10" x14ac:dyDescent="0.25">
      <c r="A4" s="200" t="s">
        <v>99</v>
      </c>
      <c r="B4" s="200"/>
      <c r="C4" s="200"/>
      <c r="D4" s="200"/>
      <c r="E4" s="200"/>
      <c r="F4" s="67"/>
      <c r="G4" s="67"/>
      <c r="H4" s="67"/>
    </row>
    <row r="5" spans="1:10" ht="9" customHeight="1" x14ac:dyDescent="0.25">
      <c r="A5" s="206"/>
      <c r="B5" s="206"/>
      <c r="C5" s="206"/>
      <c r="D5" s="206"/>
      <c r="E5" s="206"/>
      <c r="F5" s="67"/>
      <c r="G5" s="67"/>
      <c r="H5" s="67"/>
    </row>
    <row r="6" spans="1:10" ht="38.25" customHeight="1" x14ac:dyDescent="0.25">
      <c r="A6" s="202" t="s">
        <v>100</v>
      </c>
      <c r="B6" s="202"/>
      <c r="C6" s="202"/>
      <c r="D6" s="202"/>
      <c r="E6" s="202"/>
      <c r="F6" s="41"/>
      <c r="G6" s="41"/>
      <c r="H6" s="41"/>
      <c r="I6" s="41"/>
      <c r="J6" s="4"/>
    </row>
    <row r="7" spans="1:10" ht="11.25" customHeight="1" x14ac:dyDescent="0.25">
      <c r="A7" s="202"/>
      <c r="B7" s="202"/>
      <c r="C7" s="202"/>
      <c r="D7" s="202"/>
      <c r="E7" s="202"/>
      <c r="F7" s="4"/>
      <c r="G7" s="4"/>
      <c r="H7" s="4"/>
      <c r="I7" s="4"/>
      <c r="J7" s="4"/>
    </row>
    <row r="8" spans="1:10" ht="37.5" customHeight="1" x14ac:dyDescent="0.25">
      <c r="A8" s="202" t="s">
        <v>101</v>
      </c>
      <c r="B8" s="202"/>
      <c r="C8" s="202"/>
      <c r="D8" s="202"/>
      <c r="E8" s="202"/>
      <c r="F8" s="4"/>
      <c r="G8" s="4"/>
      <c r="H8" s="4"/>
      <c r="I8" s="4"/>
      <c r="J8" s="4"/>
    </row>
    <row r="9" spans="1:10" ht="13.5" customHeight="1" x14ac:dyDescent="0.25">
      <c r="A9" s="202"/>
      <c r="B9" s="202"/>
      <c r="C9" s="202"/>
      <c r="D9" s="202"/>
      <c r="E9" s="202"/>
      <c r="F9" s="4"/>
      <c r="G9" s="4"/>
      <c r="H9" s="4"/>
      <c r="I9" s="4"/>
      <c r="J9" s="4"/>
    </row>
    <row r="10" spans="1:10" ht="13.5" customHeight="1" x14ac:dyDescent="0.25">
      <c r="A10" s="198" t="s">
        <v>103</v>
      </c>
      <c r="B10" s="198"/>
      <c r="C10" s="198"/>
      <c r="D10" s="198"/>
      <c r="E10" s="198"/>
      <c r="F10" s="4"/>
      <c r="G10" s="4"/>
      <c r="H10" s="4"/>
      <c r="I10" s="4"/>
      <c r="J10" s="4"/>
    </row>
    <row r="11" spans="1:10" ht="13.5" customHeight="1" x14ac:dyDescent="0.25">
      <c r="A11" s="198" t="s">
        <v>147</v>
      </c>
      <c r="B11" s="198"/>
      <c r="C11" s="198"/>
      <c r="D11" s="198"/>
      <c r="E11" s="198"/>
      <c r="F11" s="4"/>
      <c r="G11" s="4"/>
      <c r="H11" s="4"/>
      <c r="I11" s="4"/>
      <c r="J11" s="4"/>
    </row>
    <row r="12" spans="1:10" ht="17.25" customHeight="1" x14ac:dyDescent="0.25">
      <c r="A12" s="208" t="s">
        <v>139</v>
      </c>
      <c r="B12" s="208"/>
      <c r="C12" s="208"/>
      <c r="D12" s="208"/>
      <c r="E12" s="208"/>
      <c r="F12" s="4"/>
      <c r="G12" s="4"/>
      <c r="H12" s="4"/>
      <c r="I12" s="4"/>
      <c r="J12" s="4"/>
    </row>
    <row r="13" spans="1:10" ht="12.75" customHeight="1" x14ac:dyDescent="0.25">
      <c r="A13" s="209"/>
      <c r="B13" s="209"/>
      <c r="C13" s="209"/>
      <c r="D13" s="209"/>
      <c r="E13" s="209"/>
    </row>
    <row r="14" spans="1:10" ht="57.75" customHeight="1" x14ac:dyDescent="0.25">
      <c r="A14" s="91" t="s">
        <v>77</v>
      </c>
      <c r="B14" s="92" t="s">
        <v>81</v>
      </c>
      <c r="C14" s="92" t="s">
        <v>79</v>
      </c>
      <c r="D14" s="92" t="s">
        <v>80</v>
      </c>
      <c r="E14" s="92" t="s">
        <v>133</v>
      </c>
    </row>
    <row r="15" spans="1:10" ht="7.5" customHeight="1" thickBot="1" x14ac:dyDescent="0.3">
      <c r="A15" s="50"/>
      <c r="B15" s="69"/>
      <c r="C15" s="30"/>
      <c r="D15" s="14"/>
      <c r="E15" s="14"/>
    </row>
    <row r="16" spans="1:10" ht="15.75" thickBot="1" x14ac:dyDescent="0.3">
      <c r="A16" s="19" t="s">
        <v>0</v>
      </c>
      <c r="B16" s="21"/>
      <c r="C16" s="145">
        <v>50</v>
      </c>
      <c r="D16" s="19"/>
      <c r="E16" s="19"/>
    </row>
    <row r="17" spans="1:5" ht="13.5" customHeight="1" x14ac:dyDescent="0.25">
      <c r="A17" s="50" t="s">
        <v>1</v>
      </c>
      <c r="B17" s="59">
        <v>0</v>
      </c>
      <c r="C17" s="114">
        <v>0</v>
      </c>
      <c r="D17" s="14" t="s">
        <v>84</v>
      </c>
      <c r="E17" s="42"/>
    </row>
    <row r="18" spans="1:5" ht="13.5" customHeight="1" x14ac:dyDescent="0.25">
      <c r="A18" s="51" t="s">
        <v>2</v>
      </c>
      <c r="B18" s="60">
        <v>100</v>
      </c>
      <c r="C18" s="114">
        <v>0</v>
      </c>
      <c r="D18" s="14" t="s">
        <v>84</v>
      </c>
      <c r="E18" s="9"/>
    </row>
    <row r="19" spans="1:5" ht="13.5" customHeight="1" x14ac:dyDescent="0.25">
      <c r="A19" s="51" t="s">
        <v>3</v>
      </c>
      <c r="B19" s="60">
        <v>80</v>
      </c>
      <c r="C19" s="114">
        <v>0</v>
      </c>
      <c r="D19" s="14" t="s">
        <v>84</v>
      </c>
      <c r="E19" s="43"/>
    </row>
    <row r="20" spans="1:5" ht="13.5" customHeight="1" x14ac:dyDescent="0.25">
      <c r="A20" s="51" t="s">
        <v>4</v>
      </c>
      <c r="B20" s="83">
        <v>100</v>
      </c>
      <c r="C20" s="114">
        <v>0</v>
      </c>
      <c r="D20" s="14" t="s">
        <v>84</v>
      </c>
      <c r="E20" s="43"/>
    </row>
    <row r="21" spans="1:5" ht="13.5" customHeight="1" x14ac:dyDescent="0.25">
      <c r="A21" s="51" t="s">
        <v>5</v>
      </c>
      <c r="B21" s="60">
        <v>100</v>
      </c>
      <c r="C21" s="114">
        <v>0</v>
      </c>
      <c r="D21" s="14" t="s">
        <v>84</v>
      </c>
      <c r="E21" s="9"/>
    </row>
    <row r="22" spans="1:5" ht="13.5" customHeight="1" x14ac:dyDescent="0.25">
      <c r="A22" s="51" t="s">
        <v>6</v>
      </c>
      <c r="B22" s="60">
        <v>100</v>
      </c>
      <c r="C22" s="114">
        <v>0</v>
      </c>
      <c r="D22" s="14" t="s">
        <v>84</v>
      </c>
      <c r="E22" s="43"/>
    </row>
    <row r="23" spans="1:5" ht="13.5" customHeight="1" x14ac:dyDescent="0.25">
      <c r="A23" s="51" t="s">
        <v>7</v>
      </c>
      <c r="B23" s="60">
        <v>100</v>
      </c>
      <c r="C23" s="114">
        <v>100</v>
      </c>
      <c r="D23" s="9" t="s">
        <v>84</v>
      </c>
      <c r="E23" s="43"/>
    </row>
    <row r="24" spans="1:5" ht="13.5" customHeight="1" x14ac:dyDescent="0.25">
      <c r="A24" s="50" t="s">
        <v>8</v>
      </c>
      <c r="B24" s="59">
        <v>70</v>
      </c>
      <c r="C24" s="114">
        <v>100</v>
      </c>
      <c r="D24" s="9" t="s">
        <v>84</v>
      </c>
      <c r="E24" s="43"/>
    </row>
    <row r="25" spans="1:5" ht="13.5" customHeight="1" thickBot="1" x14ac:dyDescent="0.3">
      <c r="A25" s="52" t="s">
        <v>9</v>
      </c>
      <c r="B25" s="61">
        <v>100</v>
      </c>
      <c r="C25" s="114">
        <v>0</v>
      </c>
      <c r="D25" s="15" t="s">
        <v>84</v>
      </c>
      <c r="E25" s="44"/>
    </row>
    <row r="26" spans="1:5" ht="13.5" customHeight="1" thickBot="1" x14ac:dyDescent="0.3">
      <c r="A26" s="53"/>
      <c r="B26" s="6"/>
      <c r="C26" s="32"/>
      <c r="D26" s="10"/>
      <c r="E26" s="45"/>
    </row>
    <row r="27" spans="1:5" ht="13.5" customHeight="1" thickBot="1" x14ac:dyDescent="0.3">
      <c r="A27" s="23" t="s">
        <v>10</v>
      </c>
      <c r="B27" s="22"/>
      <c r="C27" s="20">
        <v>100</v>
      </c>
      <c r="D27" s="20"/>
      <c r="E27" s="20"/>
    </row>
    <row r="28" spans="1:5" ht="13.5" customHeight="1" thickBot="1" x14ac:dyDescent="0.3">
      <c r="A28" s="54" t="s">
        <v>11</v>
      </c>
      <c r="B28" s="59">
        <v>100</v>
      </c>
      <c r="C28" s="114">
        <v>0</v>
      </c>
      <c r="D28" s="15" t="s">
        <v>84</v>
      </c>
      <c r="E28" s="16"/>
    </row>
    <row r="29" spans="1:5" ht="13.5" customHeight="1" thickBot="1" x14ac:dyDescent="0.3">
      <c r="A29" s="51" t="s">
        <v>12</v>
      </c>
      <c r="B29" s="60">
        <v>75</v>
      </c>
      <c r="C29" s="114">
        <v>0</v>
      </c>
      <c r="D29" s="15" t="s">
        <v>84</v>
      </c>
      <c r="E29" s="43"/>
    </row>
    <row r="30" spans="1:5" ht="13.5" customHeight="1" thickBot="1" x14ac:dyDescent="0.3">
      <c r="A30" s="51" t="s">
        <v>13</v>
      </c>
      <c r="B30" s="60">
        <v>100</v>
      </c>
      <c r="C30" s="83">
        <v>0</v>
      </c>
      <c r="D30" s="15" t="s">
        <v>84</v>
      </c>
      <c r="E30" s="46"/>
    </row>
    <row r="31" spans="1:5" ht="13.5" customHeight="1" thickBot="1" x14ac:dyDescent="0.3">
      <c r="A31" s="51" t="s">
        <v>14</v>
      </c>
      <c r="B31" s="60">
        <v>45</v>
      </c>
      <c r="C31" s="114">
        <v>0</v>
      </c>
      <c r="D31" s="15" t="s">
        <v>84</v>
      </c>
      <c r="E31" s="43"/>
    </row>
    <row r="32" spans="1:5" ht="13.5" customHeight="1" thickBot="1" x14ac:dyDescent="0.3">
      <c r="A32" s="51" t="s">
        <v>15</v>
      </c>
      <c r="B32" s="60">
        <v>100</v>
      </c>
      <c r="C32" s="114">
        <v>100</v>
      </c>
      <c r="D32" s="15" t="s">
        <v>84</v>
      </c>
      <c r="E32" s="43"/>
    </row>
    <row r="33" spans="1:5" ht="13.5" customHeight="1" thickBot="1" x14ac:dyDescent="0.3">
      <c r="A33" s="52" t="s">
        <v>16</v>
      </c>
      <c r="B33" s="60">
        <v>100</v>
      </c>
      <c r="C33" s="114">
        <v>0</v>
      </c>
      <c r="D33" s="15" t="s">
        <v>84</v>
      </c>
      <c r="E33" s="47"/>
    </row>
    <row r="34" spans="1:5" ht="13.5" customHeight="1" thickBot="1" x14ac:dyDescent="0.3">
      <c r="A34" s="53"/>
      <c r="B34" s="6"/>
      <c r="C34" s="32"/>
      <c r="D34" s="10"/>
      <c r="E34" s="45"/>
    </row>
    <row r="35" spans="1:5" ht="13.5" customHeight="1" thickBot="1" x14ac:dyDescent="0.3">
      <c r="A35" s="23" t="s">
        <v>17</v>
      </c>
      <c r="B35" s="22"/>
      <c r="C35" s="20">
        <v>100</v>
      </c>
      <c r="D35" s="20"/>
      <c r="E35" s="20"/>
    </row>
    <row r="36" spans="1:5" ht="13.5" customHeight="1" thickBot="1" x14ac:dyDescent="0.3">
      <c r="A36" s="50" t="s">
        <v>18</v>
      </c>
      <c r="B36" s="59">
        <v>50</v>
      </c>
      <c r="C36" s="114">
        <v>0</v>
      </c>
      <c r="D36" s="15" t="s">
        <v>84</v>
      </c>
      <c r="E36" s="14"/>
    </row>
    <row r="37" spans="1:5" ht="13.5" customHeight="1" x14ac:dyDescent="0.25">
      <c r="A37" s="51" t="s">
        <v>19</v>
      </c>
      <c r="B37" s="60">
        <v>80</v>
      </c>
      <c r="C37" s="114">
        <v>0</v>
      </c>
      <c r="D37" s="14" t="s">
        <v>84</v>
      </c>
      <c r="E37" s="9"/>
    </row>
    <row r="38" spans="1:5" ht="13.5" customHeight="1" thickBot="1" x14ac:dyDescent="0.3">
      <c r="A38" s="51" t="s">
        <v>20</v>
      </c>
      <c r="B38" s="60">
        <v>100</v>
      </c>
      <c r="C38" s="83">
        <v>0</v>
      </c>
      <c r="D38" s="15" t="s">
        <v>84</v>
      </c>
      <c r="E38" s="43"/>
    </row>
    <row r="39" spans="1:5" ht="13.5" customHeight="1" thickBot="1" x14ac:dyDescent="0.3">
      <c r="A39" s="51" t="s">
        <v>21</v>
      </c>
      <c r="B39" s="60">
        <v>100</v>
      </c>
      <c r="C39" s="114">
        <v>100</v>
      </c>
      <c r="D39" s="15" t="s">
        <v>84</v>
      </c>
      <c r="E39" s="9"/>
    </row>
    <row r="40" spans="1:5" ht="13.5" customHeight="1" thickBot="1" x14ac:dyDescent="0.3">
      <c r="A40" s="51" t="s">
        <v>22</v>
      </c>
      <c r="B40" s="60">
        <v>100</v>
      </c>
      <c r="C40" s="114">
        <v>0</v>
      </c>
      <c r="D40" s="15" t="s">
        <v>84</v>
      </c>
      <c r="E40" s="9"/>
    </row>
    <row r="41" spans="1:5" ht="13.5" customHeight="1" thickBot="1" x14ac:dyDescent="0.3">
      <c r="A41" s="51" t="s">
        <v>23</v>
      </c>
      <c r="B41" s="60">
        <v>0</v>
      </c>
      <c r="C41" s="114">
        <v>100</v>
      </c>
      <c r="D41" s="15" t="s">
        <v>84</v>
      </c>
      <c r="E41" s="43"/>
    </row>
    <row r="42" spans="1:5" ht="13.5" customHeight="1" thickBot="1" x14ac:dyDescent="0.3">
      <c r="A42" s="51" t="s">
        <v>24</v>
      </c>
      <c r="B42" s="59">
        <v>100</v>
      </c>
      <c r="C42" s="114">
        <v>100</v>
      </c>
      <c r="D42" s="15" t="s">
        <v>84</v>
      </c>
      <c r="E42" s="9"/>
    </row>
    <row r="43" spans="1:5" ht="13.5" customHeight="1" thickBot="1" x14ac:dyDescent="0.3">
      <c r="A43" s="52" t="s">
        <v>25</v>
      </c>
      <c r="B43" s="60">
        <v>95</v>
      </c>
      <c r="C43" s="114">
        <v>0</v>
      </c>
      <c r="D43" s="15" t="s">
        <v>84</v>
      </c>
      <c r="E43" s="17"/>
    </row>
    <row r="44" spans="1:5" ht="13.5" customHeight="1" thickBot="1" x14ac:dyDescent="0.3">
      <c r="A44" s="53"/>
      <c r="B44" s="6"/>
      <c r="C44" s="32"/>
      <c r="D44" s="10"/>
      <c r="E44" s="45"/>
    </row>
    <row r="45" spans="1:5" ht="36.75" customHeight="1" thickBot="1" x14ac:dyDescent="0.3">
      <c r="A45" s="146" t="s">
        <v>214</v>
      </c>
      <c r="B45" s="22"/>
      <c r="C45" s="20">
        <v>75</v>
      </c>
      <c r="D45" s="20"/>
      <c r="E45" s="23"/>
    </row>
    <row r="46" spans="1:5" ht="13.5" customHeight="1" thickBot="1" x14ac:dyDescent="0.3">
      <c r="A46" s="51" t="s">
        <v>27</v>
      </c>
      <c r="B46" s="59">
        <v>100</v>
      </c>
      <c r="C46" s="114">
        <v>0</v>
      </c>
      <c r="D46" s="15" t="s">
        <v>84</v>
      </c>
      <c r="E46" s="43"/>
    </row>
    <row r="47" spans="1:5" ht="13.5" customHeight="1" thickBot="1" x14ac:dyDescent="0.3">
      <c r="A47" s="51" t="s">
        <v>28</v>
      </c>
      <c r="B47" s="60">
        <v>100</v>
      </c>
      <c r="C47" s="114">
        <v>0</v>
      </c>
      <c r="D47" s="15" t="s">
        <v>84</v>
      </c>
      <c r="E47" s="9"/>
    </row>
    <row r="48" spans="1:5" ht="13.5" customHeight="1" thickBot="1" x14ac:dyDescent="0.3">
      <c r="A48" s="51" t="s">
        <v>29</v>
      </c>
      <c r="B48" s="60">
        <v>100</v>
      </c>
      <c r="C48" s="114">
        <v>0</v>
      </c>
      <c r="D48" s="15" t="s">
        <v>84</v>
      </c>
      <c r="E48" s="9"/>
    </row>
    <row r="49" spans="1:5" ht="13.5" customHeight="1" thickBot="1" x14ac:dyDescent="0.3">
      <c r="A49" s="51" t="s">
        <v>30</v>
      </c>
      <c r="B49" s="60">
        <v>100</v>
      </c>
      <c r="C49" s="114">
        <v>0</v>
      </c>
      <c r="D49" s="15" t="s">
        <v>84</v>
      </c>
      <c r="E49" s="9"/>
    </row>
    <row r="50" spans="1:5" ht="13.5" customHeight="1" thickBot="1" x14ac:dyDescent="0.3">
      <c r="A50" s="51" t="s">
        <v>31</v>
      </c>
      <c r="B50" s="60">
        <v>70</v>
      </c>
      <c r="C50" s="114">
        <v>0</v>
      </c>
      <c r="D50" s="15" t="s">
        <v>84</v>
      </c>
      <c r="E50" s="43"/>
    </row>
    <row r="51" spans="1:5" ht="13.5" customHeight="1" thickBot="1" x14ac:dyDescent="0.3">
      <c r="A51" s="51" t="s">
        <v>32</v>
      </c>
      <c r="B51" s="60">
        <v>100</v>
      </c>
      <c r="C51" s="114">
        <v>0</v>
      </c>
      <c r="D51" s="15" t="s">
        <v>84</v>
      </c>
      <c r="E51" s="43"/>
    </row>
    <row r="52" spans="1:5" ht="13.5" customHeight="1" thickBot="1" x14ac:dyDescent="0.3">
      <c r="A52" s="51" t="s">
        <v>33</v>
      </c>
      <c r="B52" s="59">
        <v>100</v>
      </c>
      <c r="C52" s="114">
        <v>79.166666666666657</v>
      </c>
      <c r="D52" s="15" t="s">
        <v>84</v>
      </c>
      <c r="E52" s="43"/>
    </row>
    <row r="53" spans="1:5" ht="13.5" customHeight="1" thickBot="1" x14ac:dyDescent="0.3">
      <c r="A53" s="51" t="s">
        <v>34</v>
      </c>
      <c r="B53" s="60">
        <v>100</v>
      </c>
      <c r="C53" s="114">
        <v>0</v>
      </c>
      <c r="D53" s="15" t="s">
        <v>84</v>
      </c>
      <c r="E53" s="43"/>
    </row>
    <row r="54" spans="1:5" ht="13.5" customHeight="1" thickBot="1" x14ac:dyDescent="0.3">
      <c r="A54" s="51" t="s">
        <v>35</v>
      </c>
      <c r="B54" s="59">
        <v>100</v>
      </c>
      <c r="C54" s="114">
        <v>100</v>
      </c>
      <c r="D54" s="15" t="s">
        <v>84</v>
      </c>
      <c r="E54" s="48"/>
    </row>
    <row r="55" spans="1:5" ht="13.5" customHeight="1" thickBot="1" x14ac:dyDescent="0.3">
      <c r="A55" s="51" t="s">
        <v>36</v>
      </c>
      <c r="B55" s="60">
        <v>100</v>
      </c>
      <c r="C55" s="114">
        <v>0</v>
      </c>
      <c r="D55" s="15" t="s">
        <v>84</v>
      </c>
      <c r="E55" s="43"/>
    </row>
    <row r="56" spans="1:5" ht="13.5" customHeight="1" thickBot="1" x14ac:dyDescent="0.3">
      <c r="A56" s="51" t="s">
        <v>37</v>
      </c>
      <c r="B56" s="60">
        <v>100</v>
      </c>
      <c r="C56" s="83">
        <v>0</v>
      </c>
      <c r="D56" s="15" t="s">
        <v>84</v>
      </c>
      <c r="E56" s="43"/>
    </row>
    <row r="57" spans="1:5" ht="13.5" customHeight="1" thickBot="1" x14ac:dyDescent="0.3">
      <c r="A57" s="51" t="s">
        <v>38</v>
      </c>
      <c r="B57" s="60">
        <v>100</v>
      </c>
      <c r="C57" s="114">
        <v>100</v>
      </c>
      <c r="D57" s="15" t="s">
        <v>84</v>
      </c>
      <c r="E57" s="47"/>
    </row>
    <row r="58" spans="1:5" ht="13.5" customHeight="1" thickBot="1" x14ac:dyDescent="0.3">
      <c r="A58" s="53"/>
      <c r="B58" s="6"/>
      <c r="C58" s="32"/>
      <c r="D58" s="10"/>
      <c r="E58" s="45"/>
    </row>
    <row r="59" spans="1:5" ht="13.5" customHeight="1" thickBot="1" x14ac:dyDescent="0.3">
      <c r="A59" s="23" t="s">
        <v>39</v>
      </c>
      <c r="B59" s="22"/>
      <c r="C59" s="20">
        <v>100</v>
      </c>
      <c r="D59" s="20"/>
      <c r="E59" s="20"/>
    </row>
    <row r="60" spans="1:5" ht="13.5" customHeight="1" thickBot="1" x14ac:dyDescent="0.3">
      <c r="A60" s="51" t="s">
        <v>40</v>
      </c>
      <c r="B60" s="59">
        <v>100</v>
      </c>
      <c r="C60" s="114">
        <v>100</v>
      </c>
      <c r="D60" s="15" t="s">
        <v>84</v>
      </c>
      <c r="E60" s="43"/>
    </row>
    <row r="61" spans="1:5" ht="13.5" customHeight="1" thickBot="1" x14ac:dyDescent="0.3">
      <c r="A61" s="51" t="s">
        <v>41</v>
      </c>
      <c r="B61" s="60">
        <v>100</v>
      </c>
      <c r="C61" s="114">
        <v>0</v>
      </c>
      <c r="D61" s="15" t="s">
        <v>84</v>
      </c>
      <c r="E61" s="43"/>
    </row>
    <row r="62" spans="1:5" ht="13.5" customHeight="1" thickBot="1" x14ac:dyDescent="0.3">
      <c r="A62" s="51" t="s">
        <v>42</v>
      </c>
      <c r="B62" s="60">
        <v>100</v>
      </c>
      <c r="C62" s="83">
        <v>0</v>
      </c>
      <c r="D62" s="15" t="s">
        <v>84</v>
      </c>
      <c r="E62" s="43"/>
    </row>
    <row r="63" spans="1:5" ht="13.5" customHeight="1" thickBot="1" x14ac:dyDescent="0.3">
      <c r="A63" s="51" t="s">
        <v>43</v>
      </c>
      <c r="B63" s="60">
        <v>100</v>
      </c>
      <c r="C63" s="114">
        <v>0</v>
      </c>
      <c r="D63" s="15" t="s">
        <v>84</v>
      </c>
      <c r="E63" s="43"/>
    </row>
    <row r="64" spans="1:5" ht="13.5" customHeight="1" thickBot="1" x14ac:dyDescent="0.3">
      <c r="A64" s="51" t="s">
        <v>44</v>
      </c>
      <c r="B64" s="60">
        <v>100</v>
      </c>
      <c r="C64" s="114">
        <v>100</v>
      </c>
      <c r="D64" s="15" t="s">
        <v>84</v>
      </c>
      <c r="E64" s="43"/>
    </row>
    <row r="65" spans="1:5" ht="13.5" customHeight="1" thickBot="1" x14ac:dyDescent="0.3">
      <c r="A65" s="52" t="s">
        <v>45</v>
      </c>
      <c r="B65" s="60">
        <v>100</v>
      </c>
      <c r="C65" s="114">
        <v>0</v>
      </c>
      <c r="D65" s="14" t="s">
        <v>84</v>
      </c>
      <c r="E65" s="47"/>
    </row>
    <row r="66" spans="1:5" ht="13.5" customHeight="1" thickBot="1" x14ac:dyDescent="0.3">
      <c r="A66" s="53"/>
      <c r="B66" s="6"/>
      <c r="C66" s="32"/>
      <c r="D66" s="10"/>
      <c r="E66" s="45"/>
    </row>
    <row r="67" spans="1:5" ht="13.5" customHeight="1" thickBot="1" x14ac:dyDescent="0.3">
      <c r="A67" s="27" t="s">
        <v>46</v>
      </c>
      <c r="B67" s="22"/>
      <c r="C67" s="20">
        <v>33.333333333333336</v>
      </c>
      <c r="D67" s="20"/>
      <c r="E67" s="26"/>
    </row>
    <row r="68" spans="1:5" ht="13.5" customHeight="1" thickBot="1" x14ac:dyDescent="0.3">
      <c r="A68" s="50" t="s">
        <v>48</v>
      </c>
      <c r="B68" s="59">
        <v>100</v>
      </c>
      <c r="C68" s="114">
        <v>100</v>
      </c>
      <c r="D68" s="15" t="s">
        <v>84</v>
      </c>
      <c r="E68" s="42"/>
    </row>
    <row r="69" spans="1:5" ht="13.5" customHeight="1" x14ac:dyDescent="0.25">
      <c r="A69" s="51" t="s">
        <v>51</v>
      </c>
      <c r="B69" s="83">
        <v>100</v>
      </c>
      <c r="C69" s="114">
        <v>0</v>
      </c>
      <c r="D69" s="14" t="s">
        <v>84</v>
      </c>
      <c r="E69" s="9"/>
    </row>
    <row r="70" spans="1:5" ht="13.5" customHeight="1" thickBot="1" x14ac:dyDescent="0.3">
      <c r="A70" s="51" t="s">
        <v>50</v>
      </c>
      <c r="B70" s="60">
        <v>100</v>
      </c>
      <c r="C70" s="83">
        <v>0</v>
      </c>
      <c r="D70" s="15" t="s">
        <v>84</v>
      </c>
      <c r="E70" s="9"/>
    </row>
    <row r="71" spans="1:5" ht="13.5" customHeight="1" thickBot="1" x14ac:dyDescent="0.3">
      <c r="A71" s="51" t="s">
        <v>49</v>
      </c>
      <c r="B71" s="60">
        <v>100</v>
      </c>
      <c r="C71" s="114">
        <v>0</v>
      </c>
      <c r="D71" s="15" t="s">
        <v>84</v>
      </c>
      <c r="E71" s="43"/>
    </row>
    <row r="72" spans="1:5" ht="13.5" customHeight="1" thickBot="1" x14ac:dyDescent="0.3">
      <c r="A72" s="52" t="s">
        <v>47</v>
      </c>
      <c r="B72" s="60">
        <v>100</v>
      </c>
      <c r="C72" s="114">
        <v>0</v>
      </c>
      <c r="D72" s="15" t="s">
        <v>84</v>
      </c>
      <c r="E72" s="47"/>
    </row>
    <row r="73" spans="1:5" ht="13.5" customHeight="1" thickBot="1" x14ac:dyDescent="0.3">
      <c r="A73" s="53"/>
      <c r="B73" s="6"/>
      <c r="C73" s="32"/>
      <c r="D73" s="10"/>
      <c r="E73" s="45"/>
    </row>
    <row r="74" spans="1:5" ht="13.5" customHeight="1" thickBot="1" x14ac:dyDescent="0.3">
      <c r="A74" s="27" t="s">
        <v>52</v>
      </c>
      <c r="B74" s="22"/>
      <c r="C74" s="20">
        <v>0</v>
      </c>
      <c r="D74" s="20"/>
      <c r="E74" s="26"/>
    </row>
    <row r="75" spans="1:5" ht="13.5" customHeight="1" thickBot="1" x14ac:dyDescent="0.3">
      <c r="A75" s="51" t="s">
        <v>55</v>
      </c>
      <c r="B75" s="59">
        <v>99</v>
      </c>
      <c r="C75" s="114">
        <v>0</v>
      </c>
      <c r="D75" s="15" t="s">
        <v>84</v>
      </c>
      <c r="E75" s="43"/>
    </row>
    <row r="76" spans="1:5" ht="13.5" customHeight="1" thickBot="1" x14ac:dyDescent="0.3">
      <c r="A76" s="51" t="s">
        <v>53</v>
      </c>
      <c r="B76" s="60">
        <v>100</v>
      </c>
      <c r="C76" s="114">
        <v>0</v>
      </c>
      <c r="D76" s="15" t="s">
        <v>84</v>
      </c>
      <c r="E76" s="9"/>
    </row>
    <row r="77" spans="1:5" ht="13.5" customHeight="1" thickBot="1" x14ac:dyDescent="0.3">
      <c r="A77" s="51" t="s">
        <v>54</v>
      </c>
      <c r="B77" s="60">
        <v>100</v>
      </c>
      <c r="C77" s="83">
        <v>0</v>
      </c>
      <c r="D77" s="15" t="s">
        <v>84</v>
      </c>
      <c r="E77" s="9"/>
    </row>
    <row r="78" spans="1:5" ht="13.5" customHeight="1" x14ac:dyDescent="0.25">
      <c r="A78" s="51" t="s">
        <v>57</v>
      </c>
      <c r="B78" s="60">
        <v>100</v>
      </c>
      <c r="C78" s="114">
        <v>0</v>
      </c>
      <c r="D78" s="14" t="s">
        <v>84</v>
      </c>
      <c r="E78" s="43"/>
    </row>
    <row r="79" spans="1:5" ht="13.5" customHeight="1" x14ac:dyDescent="0.25">
      <c r="A79" s="51" t="s">
        <v>58</v>
      </c>
      <c r="B79" s="60">
        <v>65</v>
      </c>
      <c r="C79" s="114">
        <v>0</v>
      </c>
      <c r="D79" s="14" t="s">
        <v>84</v>
      </c>
      <c r="E79" s="43"/>
    </row>
    <row r="80" spans="1:5" ht="13.5" customHeight="1" thickBot="1" x14ac:dyDescent="0.3">
      <c r="A80" s="52" t="s">
        <v>56</v>
      </c>
      <c r="B80" s="59">
        <v>100</v>
      </c>
      <c r="C80" s="114">
        <v>0</v>
      </c>
      <c r="D80" s="14" t="s">
        <v>84</v>
      </c>
      <c r="E80" s="47"/>
    </row>
    <row r="81" spans="1:9" ht="13.5" customHeight="1" thickBot="1" x14ac:dyDescent="0.3">
      <c r="A81" s="53"/>
      <c r="B81" s="6"/>
      <c r="C81" s="32"/>
      <c r="D81" s="10"/>
      <c r="E81" s="45"/>
    </row>
    <row r="82" spans="1:9" ht="13.5" customHeight="1" thickBot="1" x14ac:dyDescent="0.3">
      <c r="A82" s="27" t="s">
        <v>212</v>
      </c>
      <c r="B82" s="22"/>
      <c r="C82" s="20">
        <v>0</v>
      </c>
      <c r="D82" s="20"/>
      <c r="E82" s="25"/>
    </row>
    <row r="83" spans="1:9" ht="13.5" customHeight="1" thickBot="1" x14ac:dyDescent="0.3">
      <c r="A83" s="51" t="s">
        <v>60</v>
      </c>
      <c r="B83" s="60">
        <v>100</v>
      </c>
      <c r="C83" s="114">
        <v>0</v>
      </c>
      <c r="D83" s="15" t="s">
        <v>84</v>
      </c>
      <c r="E83" s="9"/>
    </row>
    <row r="84" spans="1:9" ht="13.5" customHeight="1" thickBot="1" x14ac:dyDescent="0.3">
      <c r="A84" s="51" t="s">
        <v>61</v>
      </c>
      <c r="B84" s="60">
        <v>0</v>
      </c>
      <c r="C84" s="114">
        <v>0</v>
      </c>
      <c r="D84" s="15" t="s">
        <v>84</v>
      </c>
      <c r="E84" s="9"/>
    </row>
    <row r="85" spans="1:9" ht="13.5" customHeight="1" thickBot="1" x14ac:dyDescent="0.3">
      <c r="A85" s="51" t="s">
        <v>62</v>
      </c>
      <c r="B85" s="60">
        <v>100</v>
      </c>
      <c r="C85" s="114">
        <v>0</v>
      </c>
      <c r="D85" s="15" t="s">
        <v>84</v>
      </c>
      <c r="E85" s="9"/>
    </row>
    <row r="86" spans="1:9" ht="13.5" customHeight="1" thickBot="1" x14ac:dyDescent="0.3">
      <c r="A86" s="51" t="s">
        <v>63</v>
      </c>
      <c r="B86" s="60">
        <v>75</v>
      </c>
      <c r="C86" s="114">
        <v>0</v>
      </c>
      <c r="D86" s="15" t="s">
        <v>84</v>
      </c>
      <c r="E86" s="43"/>
    </row>
    <row r="87" spans="1:9" ht="13.5" customHeight="1" thickBot="1" x14ac:dyDescent="0.3">
      <c r="A87" s="51" t="s">
        <v>64</v>
      </c>
      <c r="B87" s="60">
        <v>100</v>
      </c>
      <c r="C87" s="114">
        <v>0</v>
      </c>
      <c r="D87" s="15" t="s">
        <v>84</v>
      </c>
      <c r="E87" s="9"/>
    </row>
    <row r="88" spans="1:9" ht="13.5" customHeight="1" thickBot="1" x14ac:dyDescent="0.3">
      <c r="A88" s="53"/>
      <c r="B88" s="6"/>
      <c r="C88" s="32"/>
      <c r="D88" s="10"/>
      <c r="E88" s="45"/>
    </row>
    <row r="89" spans="1:9" ht="13.5" customHeight="1" thickBot="1" x14ac:dyDescent="0.3">
      <c r="A89" s="27" t="s">
        <v>65</v>
      </c>
      <c r="B89" s="22"/>
      <c r="C89" s="20">
        <v>100</v>
      </c>
      <c r="D89" s="20"/>
      <c r="E89" s="25"/>
    </row>
    <row r="90" spans="1:9" ht="13.5" customHeight="1" thickBot="1" x14ac:dyDescent="0.3">
      <c r="A90" s="51" t="s">
        <v>66</v>
      </c>
      <c r="B90" s="60">
        <v>100</v>
      </c>
      <c r="C90" s="114">
        <v>0</v>
      </c>
      <c r="D90" s="15" t="s">
        <v>84</v>
      </c>
      <c r="E90" s="43"/>
    </row>
    <row r="91" spans="1:9" ht="13.5" customHeight="1" thickBot="1" x14ac:dyDescent="0.3">
      <c r="A91" s="51" t="s">
        <v>67</v>
      </c>
      <c r="B91" s="60">
        <v>100</v>
      </c>
      <c r="C91" s="114">
        <v>0</v>
      </c>
      <c r="D91" s="15" t="s">
        <v>84</v>
      </c>
      <c r="E91" s="43"/>
    </row>
    <row r="92" spans="1:9" ht="13.5" customHeight="1" thickBot="1" x14ac:dyDescent="0.3">
      <c r="A92" s="51" t="s">
        <v>68</v>
      </c>
      <c r="B92" s="60">
        <v>100</v>
      </c>
      <c r="C92" s="83">
        <v>0</v>
      </c>
      <c r="D92" s="15" t="s">
        <v>84</v>
      </c>
      <c r="E92" s="43"/>
    </row>
    <row r="93" spans="1:9" ht="13.5" customHeight="1" thickBot="1" x14ac:dyDescent="0.3">
      <c r="A93" s="51" t="s">
        <v>69</v>
      </c>
      <c r="B93" s="60">
        <v>100</v>
      </c>
      <c r="C93" s="114">
        <v>100</v>
      </c>
      <c r="D93" s="15" t="s">
        <v>84</v>
      </c>
      <c r="E93" s="9"/>
    </row>
    <row r="94" spans="1:9" ht="13.5" customHeight="1" thickBot="1" x14ac:dyDescent="0.3">
      <c r="A94" s="52" t="s">
        <v>70</v>
      </c>
      <c r="B94" s="60">
        <v>1</v>
      </c>
      <c r="C94" s="114">
        <v>100</v>
      </c>
      <c r="D94" s="15" t="s">
        <v>84</v>
      </c>
      <c r="E94" s="47"/>
      <c r="I94" s="2" t="s">
        <v>71</v>
      </c>
    </row>
    <row r="95" spans="1:9" ht="9.75" customHeight="1" thickBot="1" x14ac:dyDescent="0.3">
      <c r="A95" s="53"/>
      <c r="B95" s="6"/>
      <c r="C95" s="32"/>
      <c r="D95" s="10"/>
      <c r="E95" s="45"/>
    </row>
    <row r="96" spans="1:9" ht="15.75" thickBot="1" x14ac:dyDescent="0.3">
      <c r="A96" s="27" t="s">
        <v>72</v>
      </c>
      <c r="B96" s="95">
        <v>100</v>
      </c>
      <c r="C96" s="20">
        <v>94.2</v>
      </c>
      <c r="D96" s="20" t="s">
        <v>84</v>
      </c>
      <c r="E96" s="25"/>
    </row>
    <row r="97" spans="1:11" x14ac:dyDescent="0.25">
      <c r="A97" s="210" t="s">
        <v>241</v>
      </c>
      <c r="B97" s="210"/>
      <c r="C97" s="210"/>
      <c r="D97" s="210"/>
      <c r="E97" s="210"/>
      <c r="F97" s="210"/>
      <c r="G97" s="210"/>
      <c r="H97" s="210"/>
      <c r="I97" s="210"/>
      <c r="J97" s="210"/>
      <c r="K97" s="210"/>
    </row>
    <row r="98" spans="1:11" x14ac:dyDescent="0.25">
      <c r="A98" s="3"/>
    </row>
    <row r="99" spans="1:11" x14ac:dyDescent="0.25">
      <c r="A99" s="40"/>
      <c r="B99" s="40"/>
    </row>
  </sheetData>
  <mergeCells count="13">
    <mergeCell ref="A97:K97"/>
    <mergeCell ref="A8:E8"/>
    <mergeCell ref="A9:E9"/>
    <mergeCell ref="A10:E10"/>
    <mergeCell ref="A12:E12"/>
    <mergeCell ref="A13:E13"/>
    <mergeCell ref="A11:E11"/>
    <mergeCell ref="A7:E7"/>
    <mergeCell ref="A1:E1"/>
    <mergeCell ref="A2:E2"/>
    <mergeCell ref="A4:E4"/>
    <mergeCell ref="A5:E5"/>
    <mergeCell ref="A6:E6"/>
  </mergeCells>
  <pageMargins left="0.51181102362204722" right="0.24" top="0.34" bottom="0.28000000000000003" header="0.17" footer="0.17"/>
  <pageSetup paperSize="9" scale="58" orientation="portrait" r:id="rId1"/>
  <colBreaks count="1" manualBreakCount="1">
    <brk id="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H99"/>
  <sheetViews>
    <sheetView view="pageBreakPreview" zoomScale="110" zoomScaleNormal="160" zoomScaleSheetLayoutView="110" workbookViewId="0">
      <selection activeCell="E94" sqref="E94"/>
    </sheetView>
  </sheetViews>
  <sheetFormatPr defaultColWidth="30.85546875" defaultRowHeight="15" x14ac:dyDescent="0.25"/>
  <cols>
    <col min="1" max="1" width="38.5703125" customWidth="1"/>
    <col min="2" max="2" width="15.140625" customWidth="1"/>
    <col min="3" max="3" width="13.28515625" customWidth="1"/>
    <col min="4" max="4" width="13.7109375" customWidth="1"/>
    <col min="5" max="5" width="51.42578125" customWidth="1"/>
  </cols>
  <sheetData>
    <row r="1" spans="1:10" x14ac:dyDescent="0.25">
      <c r="A1" s="200" t="s">
        <v>73</v>
      </c>
      <c r="B1" s="200"/>
      <c r="C1" s="200"/>
      <c r="D1" s="200"/>
      <c r="E1" s="200"/>
      <c r="F1" s="1"/>
      <c r="G1" s="1"/>
      <c r="H1" s="1"/>
    </row>
    <row r="2" spans="1:10" x14ac:dyDescent="0.25">
      <c r="A2" s="200" t="s">
        <v>74</v>
      </c>
      <c r="B2" s="200"/>
      <c r="C2" s="200"/>
      <c r="D2" s="200"/>
      <c r="E2" s="200"/>
      <c r="F2" s="1"/>
      <c r="G2" s="1"/>
      <c r="H2" s="1"/>
    </row>
    <row r="3" spans="1:10" ht="9" customHeight="1" x14ac:dyDescent="0.25">
      <c r="A3" s="67"/>
      <c r="B3" s="67"/>
      <c r="C3" s="67"/>
      <c r="D3" s="67"/>
      <c r="E3" s="67"/>
      <c r="F3" s="67"/>
      <c r="G3" s="67"/>
      <c r="H3" s="67"/>
    </row>
    <row r="4" spans="1:10" x14ac:dyDescent="0.25">
      <c r="A4" s="200" t="s">
        <v>99</v>
      </c>
      <c r="B4" s="200"/>
      <c r="C4" s="200"/>
      <c r="D4" s="200"/>
      <c r="E4" s="200"/>
      <c r="F4" s="67"/>
      <c r="G4" s="67"/>
      <c r="H4" s="67"/>
    </row>
    <row r="5" spans="1:10" ht="9" customHeight="1" x14ac:dyDescent="0.25">
      <c r="A5" s="206"/>
      <c r="B5" s="206"/>
      <c r="C5" s="206"/>
      <c r="D5" s="206"/>
      <c r="E5" s="206"/>
      <c r="F5" s="67"/>
      <c r="G5" s="67"/>
      <c r="H5" s="67"/>
    </row>
    <row r="6" spans="1:10" ht="38.25" customHeight="1" x14ac:dyDescent="0.25">
      <c r="A6" s="202" t="s">
        <v>100</v>
      </c>
      <c r="B6" s="202"/>
      <c r="C6" s="202"/>
      <c r="D6" s="202"/>
      <c r="E6" s="202"/>
      <c r="F6" s="41"/>
      <c r="G6" s="41"/>
      <c r="H6" s="41"/>
      <c r="I6" s="41"/>
      <c r="J6" s="4"/>
    </row>
    <row r="7" spans="1:10" ht="11.25" customHeight="1" x14ac:dyDescent="0.25">
      <c r="A7" s="202"/>
      <c r="B7" s="202"/>
      <c r="C7" s="202"/>
      <c r="D7" s="202"/>
      <c r="E7" s="202"/>
      <c r="F7" s="4"/>
      <c r="G7" s="4"/>
      <c r="H7" s="4"/>
      <c r="I7" s="4"/>
      <c r="J7" s="4"/>
    </row>
    <row r="8" spans="1:10" ht="37.5" customHeight="1" x14ac:dyDescent="0.25">
      <c r="A8" s="202" t="s">
        <v>101</v>
      </c>
      <c r="B8" s="202"/>
      <c r="C8" s="202"/>
      <c r="D8" s="202"/>
      <c r="E8" s="202"/>
      <c r="F8" s="4"/>
      <c r="G8" s="4"/>
      <c r="H8" s="4"/>
      <c r="I8" s="4"/>
      <c r="J8" s="4"/>
    </row>
    <row r="9" spans="1:10" ht="13.5" customHeight="1" x14ac:dyDescent="0.25">
      <c r="A9" s="202"/>
      <c r="B9" s="202"/>
      <c r="C9" s="202"/>
      <c r="D9" s="202"/>
      <c r="E9" s="202"/>
      <c r="F9" s="4"/>
      <c r="G9" s="4"/>
      <c r="H9" s="4"/>
      <c r="I9" s="4"/>
      <c r="J9" s="4"/>
    </row>
    <row r="10" spans="1:10" ht="13.5" customHeight="1" x14ac:dyDescent="0.25">
      <c r="A10" s="198" t="s">
        <v>104</v>
      </c>
      <c r="B10" s="198"/>
      <c r="C10" s="198"/>
      <c r="D10" s="198"/>
      <c r="E10" s="198"/>
      <c r="F10" s="4"/>
      <c r="G10" s="4"/>
      <c r="H10" s="4"/>
      <c r="I10" s="4"/>
      <c r="J10" s="4"/>
    </row>
    <row r="11" spans="1:10" ht="13.5" customHeight="1" x14ac:dyDescent="0.25">
      <c r="A11" s="198" t="s">
        <v>148</v>
      </c>
      <c r="B11" s="198"/>
      <c r="C11" s="198"/>
      <c r="D11" s="198"/>
      <c r="E11" s="198"/>
      <c r="F11" s="4"/>
      <c r="G11" s="4"/>
      <c r="H11" s="4"/>
      <c r="I11" s="4"/>
      <c r="J11" s="4"/>
    </row>
    <row r="12" spans="1:10" ht="17.25" customHeight="1" x14ac:dyDescent="0.25">
      <c r="A12" s="208" t="s">
        <v>139</v>
      </c>
      <c r="B12" s="208"/>
      <c r="C12" s="208"/>
      <c r="D12" s="208"/>
      <c r="E12" s="208"/>
      <c r="F12" s="4"/>
      <c r="G12" s="4"/>
      <c r="H12" s="4"/>
      <c r="I12" s="4"/>
      <c r="J12" s="4"/>
    </row>
    <row r="13" spans="1:10" ht="12.75" customHeight="1" x14ac:dyDescent="0.25">
      <c r="A13" s="209"/>
      <c r="B13" s="209"/>
      <c r="C13" s="209"/>
      <c r="D13" s="209"/>
      <c r="E13" s="209"/>
    </row>
    <row r="14" spans="1:10" ht="63.75" customHeight="1" x14ac:dyDescent="0.25">
      <c r="A14" s="91" t="s">
        <v>77</v>
      </c>
      <c r="B14" s="92" t="s">
        <v>81</v>
      </c>
      <c r="C14" s="92" t="s">
        <v>79</v>
      </c>
      <c r="D14" s="92" t="s">
        <v>80</v>
      </c>
      <c r="E14" s="92" t="s">
        <v>133</v>
      </c>
    </row>
    <row r="15" spans="1:10" ht="7.5" customHeight="1" thickBot="1" x14ac:dyDescent="0.3">
      <c r="A15" s="50"/>
      <c r="B15" s="69"/>
      <c r="C15" s="30"/>
      <c r="D15" s="14"/>
      <c r="E15" s="14"/>
    </row>
    <row r="16" spans="1:10" ht="15.75" thickBot="1" x14ac:dyDescent="0.3">
      <c r="A16" s="19" t="s">
        <v>0</v>
      </c>
      <c r="B16" s="21"/>
      <c r="C16" s="95">
        <v>67.741935483870961</v>
      </c>
      <c r="D16" s="19"/>
      <c r="E16" s="19"/>
    </row>
    <row r="17" spans="1:5" ht="13.5" customHeight="1" x14ac:dyDescent="0.25">
      <c r="A17" s="50" t="s">
        <v>1</v>
      </c>
      <c r="B17" s="59">
        <v>100</v>
      </c>
      <c r="C17" s="113">
        <v>50</v>
      </c>
      <c r="D17" s="14" t="s">
        <v>84</v>
      </c>
      <c r="E17" s="42"/>
    </row>
    <row r="18" spans="1:5" ht="13.5" customHeight="1" x14ac:dyDescent="0.25">
      <c r="A18" s="51" t="s">
        <v>2</v>
      </c>
      <c r="B18" s="60">
        <v>85</v>
      </c>
      <c r="C18" s="114">
        <v>50</v>
      </c>
      <c r="D18" s="14" t="s">
        <v>84</v>
      </c>
      <c r="E18" s="9"/>
    </row>
    <row r="19" spans="1:5" ht="13.5" customHeight="1" x14ac:dyDescent="0.25">
      <c r="A19" s="51" t="s">
        <v>3</v>
      </c>
      <c r="B19" s="60">
        <v>65</v>
      </c>
      <c r="C19" s="114">
        <v>100</v>
      </c>
      <c r="D19" s="14" t="s">
        <v>84</v>
      </c>
      <c r="E19" s="43"/>
    </row>
    <row r="20" spans="1:5" ht="13.5" customHeight="1" x14ac:dyDescent="0.25">
      <c r="A20" s="51" t="s">
        <v>4</v>
      </c>
      <c r="B20" s="83">
        <v>85</v>
      </c>
      <c r="C20" s="31">
        <v>66.67</v>
      </c>
      <c r="D20" s="14" t="s">
        <v>84</v>
      </c>
      <c r="E20" s="43"/>
    </row>
    <row r="21" spans="1:5" ht="13.5" customHeight="1" x14ac:dyDescent="0.25">
      <c r="A21" s="51" t="s">
        <v>5</v>
      </c>
      <c r="B21" s="60">
        <v>85</v>
      </c>
      <c r="C21" s="31">
        <v>75</v>
      </c>
      <c r="D21" s="14" t="s">
        <v>84</v>
      </c>
      <c r="E21" s="9"/>
    </row>
    <row r="22" spans="1:5" ht="13.5" customHeight="1" x14ac:dyDescent="0.25">
      <c r="A22" s="51" t="s">
        <v>6</v>
      </c>
      <c r="B22" s="60">
        <v>100</v>
      </c>
      <c r="C22" s="114">
        <v>16.670000000000002</v>
      </c>
      <c r="D22" s="14" t="s">
        <v>84</v>
      </c>
      <c r="E22" s="43"/>
    </row>
    <row r="23" spans="1:5" ht="13.5" customHeight="1" x14ac:dyDescent="0.25">
      <c r="A23" s="51" t="s">
        <v>7</v>
      </c>
      <c r="B23" s="60">
        <v>100</v>
      </c>
      <c r="C23" s="31">
        <v>100</v>
      </c>
      <c r="D23" s="14" t="s">
        <v>84</v>
      </c>
      <c r="E23" s="43"/>
    </row>
    <row r="24" spans="1:5" ht="13.5" customHeight="1" x14ac:dyDescent="0.25">
      <c r="A24" s="50" t="s">
        <v>8</v>
      </c>
      <c r="B24" s="59">
        <v>70</v>
      </c>
      <c r="C24" s="113">
        <v>85</v>
      </c>
      <c r="D24" s="14" t="s">
        <v>84</v>
      </c>
      <c r="E24" s="43"/>
    </row>
    <row r="25" spans="1:5" ht="13.5" customHeight="1" thickBot="1" x14ac:dyDescent="0.3">
      <c r="A25" s="52" t="s">
        <v>9</v>
      </c>
      <c r="B25" s="61">
        <v>100</v>
      </c>
      <c r="C25" s="7">
        <v>16.670000000000002</v>
      </c>
      <c r="D25" s="14" t="s">
        <v>84</v>
      </c>
      <c r="E25" s="44"/>
    </row>
    <row r="26" spans="1:5" ht="13.5" customHeight="1" thickBot="1" x14ac:dyDescent="0.3">
      <c r="A26" s="53"/>
      <c r="B26" s="6"/>
      <c r="C26" s="32"/>
      <c r="D26" s="10"/>
      <c r="E26" s="45"/>
    </row>
    <row r="27" spans="1:5" ht="13.5" customHeight="1" thickBot="1" x14ac:dyDescent="0.3">
      <c r="A27" s="23" t="s">
        <v>10</v>
      </c>
      <c r="B27" s="22"/>
      <c r="C27" s="95">
        <v>76.666666666666671</v>
      </c>
      <c r="D27" s="20"/>
      <c r="E27" s="20"/>
    </row>
    <row r="28" spans="1:5" ht="13.5" customHeight="1" x14ac:dyDescent="0.25">
      <c r="A28" s="54" t="s">
        <v>11</v>
      </c>
      <c r="B28" s="59">
        <v>100</v>
      </c>
      <c r="C28" s="96">
        <v>80</v>
      </c>
      <c r="D28" s="14" t="s">
        <v>84</v>
      </c>
      <c r="E28" s="16"/>
    </row>
    <row r="29" spans="1:5" ht="13.5" customHeight="1" x14ac:dyDescent="0.25">
      <c r="A29" s="51" t="s">
        <v>12</v>
      </c>
      <c r="B29" s="60">
        <v>75</v>
      </c>
      <c r="C29" s="114">
        <v>50</v>
      </c>
      <c r="D29" s="14" t="s">
        <v>84</v>
      </c>
      <c r="E29" s="43"/>
    </row>
    <row r="30" spans="1:5" ht="13.5" customHeight="1" x14ac:dyDescent="0.25">
      <c r="A30" s="51" t="s">
        <v>13</v>
      </c>
      <c r="B30" s="60">
        <v>80</v>
      </c>
      <c r="C30" s="31">
        <v>0</v>
      </c>
      <c r="D30" s="14" t="s">
        <v>84</v>
      </c>
      <c r="E30" s="46"/>
    </row>
    <row r="31" spans="1:5" ht="13.5" customHeight="1" x14ac:dyDescent="0.25">
      <c r="A31" s="51" t="s">
        <v>14</v>
      </c>
      <c r="B31" s="60">
        <v>75</v>
      </c>
      <c r="C31" s="114">
        <v>0</v>
      </c>
      <c r="D31" s="14" t="s">
        <v>84</v>
      </c>
      <c r="E31" s="43"/>
    </row>
    <row r="32" spans="1:5" ht="13.5" customHeight="1" x14ac:dyDescent="0.25">
      <c r="A32" s="51" t="s">
        <v>15</v>
      </c>
      <c r="B32" s="60">
        <v>85</v>
      </c>
      <c r="C32" s="114">
        <v>89.47</v>
      </c>
      <c r="D32" s="14" t="s">
        <v>84</v>
      </c>
      <c r="E32" s="43"/>
    </row>
    <row r="33" spans="1:5" ht="13.5" customHeight="1" thickBot="1" x14ac:dyDescent="0.3">
      <c r="A33" s="52" t="s">
        <v>16</v>
      </c>
      <c r="B33" s="60">
        <v>0</v>
      </c>
      <c r="C33" s="114">
        <v>50</v>
      </c>
      <c r="D33" s="14" t="s">
        <v>84</v>
      </c>
      <c r="E33" s="47"/>
    </row>
    <row r="34" spans="1:5" ht="13.5" customHeight="1" thickBot="1" x14ac:dyDescent="0.3">
      <c r="A34" s="53"/>
      <c r="B34" s="6"/>
      <c r="C34" s="32"/>
      <c r="D34" s="10"/>
      <c r="E34" s="45"/>
    </row>
    <row r="35" spans="1:5" ht="13.5" customHeight="1" thickBot="1" x14ac:dyDescent="0.3">
      <c r="A35" s="23" t="s">
        <v>17</v>
      </c>
      <c r="B35" s="22"/>
      <c r="C35" s="95">
        <v>72.881355932203391</v>
      </c>
      <c r="D35" s="20"/>
      <c r="E35" s="20"/>
    </row>
    <row r="36" spans="1:5" ht="13.5" customHeight="1" x14ac:dyDescent="0.25">
      <c r="A36" s="50" t="s">
        <v>18</v>
      </c>
      <c r="B36" s="59">
        <v>50</v>
      </c>
      <c r="C36" s="113">
        <v>0</v>
      </c>
      <c r="D36" s="14" t="s">
        <v>84</v>
      </c>
      <c r="E36" s="14"/>
    </row>
    <row r="37" spans="1:5" ht="13.5" customHeight="1" x14ac:dyDescent="0.25">
      <c r="A37" s="51" t="s">
        <v>19</v>
      </c>
      <c r="B37" s="60">
        <v>80</v>
      </c>
      <c r="C37" s="114">
        <v>0</v>
      </c>
      <c r="D37" s="14" t="s">
        <v>84</v>
      </c>
      <c r="E37" s="9"/>
    </row>
    <row r="38" spans="1:5" ht="13.5" customHeight="1" x14ac:dyDescent="0.25">
      <c r="A38" s="51" t="s">
        <v>20</v>
      </c>
      <c r="B38" s="60">
        <v>85</v>
      </c>
      <c r="C38" s="31">
        <v>0</v>
      </c>
      <c r="D38" s="14" t="s">
        <v>84</v>
      </c>
      <c r="E38" s="43"/>
    </row>
    <row r="39" spans="1:5" ht="13.5" customHeight="1" x14ac:dyDescent="0.25">
      <c r="A39" s="51" t="s">
        <v>21</v>
      </c>
      <c r="B39" s="60">
        <v>85</v>
      </c>
      <c r="C39" s="31">
        <v>0</v>
      </c>
      <c r="D39" s="14" t="s">
        <v>84</v>
      </c>
      <c r="E39" s="9"/>
    </row>
    <row r="40" spans="1:5" ht="13.5" customHeight="1" x14ac:dyDescent="0.25">
      <c r="A40" s="51" t="s">
        <v>22</v>
      </c>
      <c r="B40" s="60">
        <v>90</v>
      </c>
      <c r="C40" s="114">
        <v>95.45</v>
      </c>
      <c r="D40" s="14" t="s">
        <v>84</v>
      </c>
      <c r="E40" s="9"/>
    </row>
    <row r="41" spans="1:5" ht="13.5" customHeight="1" x14ac:dyDescent="0.25">
      <c r="A41" s="51" t="s">
        <v>23</v>
      </c>
      <c r="B41" s="60">
        <v>85</v>
      </c>
      <c r="C41" s="114">
        <v>33.33</v>
      </c>
      <c r="D41" s="14" t="s">
        <v>84</v>
      </c>
      <c r="E41" s="43"/>
    </row>
    <row r="42" spans="1:5" ht="13.5" customHeight="1" x14ac:dyDescent="0.25">
      <c r="A42" s="51" t="s">
        <v>24</v>
      </c>
      <c r="B42" s="59">
        <v>100</v>
      </c>
      <c r="C42" s="31">
        <v>86.96</v>
      </c>
      <c r="D42" s="14" t="s">
        <v>84</v>
      </c>
      <c r="E42" s="9"/>
    </row>
    <row r="43" spans="1:5" ht="13.5" customHeight="1" thickBot="1" x14ac:dyDescent="0.3">
      <c r="A43" s="52" t="s">
        <v>25</v>
      </c>
      <c r="B43" s="60">
        <v>85</v>
      </c>
      <c r="C43" s="97">
        <v>50</v>
      </c>
      <c r="D43" s="14" t="s">
        <v>84</v>
      </c>
      <c r="E43" s="17"/>
    </row>
    <row r="44" spans="1:5" ht="13.5" customHeight="1" thickBot="1" x14ac:dyDescent="0.3">
      <c r="A44" s="53"/>
      <c r="B44" s="6"/>
      <c r="C44" s="32"/>
      <c r="D44" s="10"/>
      <c r="E44" s="45"/>
    </row>
    <row r="45" spans="1:5" ht="39" customHeight="1" thickBot="1" x14ac:dyDescent="0.3">
      <c r="A45" s="146" t="s">
        <v>214</v>
      </c>
      <c r="B45" s="22"/>
      <c r="C45" s="95">
        <v>64.906103286384976</v>
      </c>
      <c r="D45" s="23"/>
      <c r="E45" s="23"/>
    </row>
    <row r="46" spans="1:5" ht="13.5" customHeight="1" x14ac:dyDescent="0.25">
      <c r="A46" s="51" t="s">
        <v>27</v>
      </c>
      <c r="B46" s="59">
        <v>100</v>
      </c>
      <c r="C46" s="114">
        <v>100</v>
      </c>
      <c r="D46" s="14" t="s">
        <v>84</v>
      </c>
      <c r="E46" s="43"/>
    </row>
    <row r="47" spans="1:5" ht="13.5" customHeight="1" x14ac:dyDescent="0.25">
      <c r="A47" s="51" t="s">
        <v>28</v>
      </c>
      <c r="B47" s="60">
        <v>80</v>
      </c>
      <c r="C47" s="31">
        <v>0</v>
      </c>
      <c r="D47" s="14" t="s">
        <v>84</v>
      </c>
      <c r="E47" s="9"/>
    </row>
    <row r="48" spans="1:5" ht="13.5" customHeight="1" x14ac:dyDescent="0.25">
      <c r="A48" s="51" t="s">
        <v>29</v>
      </c>
      <c r="B48" s="60">
        <v>85</v>
      </c>
      <c r="C48" s="114">
        <v>66.67</v>
      </c>
      <c r="D48" s="14" t="s">
        <v>84</v>
      </c>
      <c r="E48" s="9"/>
    </row>
    <row r="49" spans="1:5" ht="13.5" customHeight="1" x14ac:dyDescent="0.25">
      <c r="A49" s="51" t="s">
        <v>30</v>
      </c>
      <c r="B49" s="60">
        <v>100</v>
      </c>
      <c r="C49" s="31">
        <v>33.33</v>
      </c>
      <c r="D49" s="14" t="s">
        <v>84</v>
      </c>
      <c r="E49" s="9"/>
    </row>
    <row r="50" spans="1:5" ht="13.5" customHeight="1" x14ac:dyDescent="0.25">
      <c r="A50" s="51" t="s">
        <v>31</v>
      </c>
      <c r="B50" s="60">
        <v>100</v>
      </c>
      <c r="C50" s="114">
        <v>69.23</v>
      </c>
      <c r="D50" s="14" t="s">
        <v>84</v>
      </c>
      <c r="E50" s="43"/>
    </row>
    <row r="51" spans="1:5" ht="13.5" customHeight="1" x14ac:dyDescent="0.25">
      <c r="A51" s="51" t="s">
        <v>32</v>
      </c>
      <c r="B51" s="60">
        <v>85</v>
      </c>
      <c r="C51" s="114">
        <v>100</v>
      </c>
      <c r="D51" s="14" t="s">
        <v>84</v>
      </c>
      <c r="E51" s="43"/>
    </row>
    <row r="52" spans="1:5" ht="13.5" customHeight="1" x14ac:dyDescent="0.25">
      <c r="A52" s="51" t="s">
        <v>33</v>
      </c>
      <c r="B52" s="59">
        <v>70</v>
      </c>
      <c r="C52" s="114">
        <v>65.47</v>
      </c>
      <c r="D52" s="14" t="s">
        <v>84</v>
      </c>
      <c r="E52" s="43"/>
    </row>
    <row r="53" spans="1:5" ht="13.5" customHeight="1" x14ac:dyDescent="0.25">
      <c r="A53" s="51" t="s">
        <v>34</v>
      </c>
      <c r="B53" s="60">
        <v>100</v>
      </c>
      <c r="C53" s="114">
        <v>100</v>
      </c>
      <c r="D53" s="14" t="s">
        <v>84</v>
      </c>
      <c r="E53" s="43"/>
    </row>
    <row r="54" spans="1:5" ht="13.5" customHeight="1" x14ac:dyDescent="0.25">
      <c r="A54" s="51" t="s">
        <v>35</v>
      </c>
      <c r="B54" s="59">
        <v>100</v>
      </c>
      <c r="C54" s="98">
        <v>100</v>
      </c>
      <c r="D54" s="14" t="s">
        <v>84</v>
      </c>
      <c r="E54" s="48"/>
    </row>
    <row r="55" spans="1:5" ht="13.5" customHeight="1" x14ac:dyDescent="0.25">
      <c r="A55" s="51" t="s">
        <v>36</v>
      </c>
      <c r="B55" s="60">
        <v>85</v>
      </c>
      <c r="C55" s="114">
        <v>20</v>
      </c>
      <c r="D55" s="14" t="s">
        <v>84</v>
      </c>
      <c r="E55" s="43"/>
    </row>
    <row r="56" spans="1:5" ht="13.5" customHeight="1" x14ac:dyDescent="0.25">
      <c r="A56" s="51" t="s">
        <v>37</v>
      </c>
      <c r="B56" s="60">
        <v>85</v>
      </c>
      <c r="C56" s="114">
        <v>0</v>
      </c>
      <c r="D56" s="14" t="s">
        <v>84</v>
      </c>
      <c r="E56" s="43"/>
    </row>
    <row r="57" spans="1:5" ht="13.5" customHeight="1" thickBot="1" x14ac:dyDescent="0.3">
      <c r="A57" s="51" t="s">
        <v>38</v>
      </c>
      <c r="B57" s="60">
        <v>85</v>
      </c>
      <c r="C57" s="98">
        <v>37.5</v>
      </c>
      <c r="D57" s="14" t="s">
        <v>84</v>
      </c>
      <c r="E57" s="47"/>
    </row>
    <row r="58" spans="1:5" ht="13.5" customHeight="1" thickBot="1" x14ac:dyDescent="0.3">
      <c r="A58" s="53"/>
      <c r="B58" s="6"/>
      <c r="C58" s="32"/>
      <c r="D58" s="10"/>
      <c r="E58" s="45"/>
    </row>
    <row r="59" spans="1:5" ht="13.5" customHeight="1" thickBot="1" x14ac:dyDescent="0.3">
      <c r="A59" s="23" t="s">
        <v>39</v>
      </c>
      <c r="B59" s="22"/>
      <c r="C59" s="99">
        <v>83.333333333333329</v>
      </c>
      <c r="D59" s="20"/>
      <c r="E59" s="20"/>
    </row>
    <row r="60" spans="1:5" ht="13.5" customHeight="1" x14ac:dyDescent="0.25">
      <c r="A60" s="51" t="s">
        <v>40</v>
      </c>
      <c r="B60" s="59">
        <v>85</v>
      </c>
      <c r="C60" s="114">
        <v>83.33</v>
      </c>
      <c r="D60" s="14" t="s">
        <v>84</v>
      </c>
      <c r="E60" s="43"/>
    </row>
    <row r="61" spans="1:5" ht="13.5" customHeight="1" x14ac:dyDescent="0.25">
      <c r="A61" s="51" t="s">
        <v>41</v>
      </c>
      <c r="B61" s="60">
        <v>100</v>
      </c>
      <c r="C61" s="31">
        <v>100</v>
      </c>
      <c r="D61" s="14" t="s">
        <v>84</v>
      </c>
      <c r="E61" s="43"/>
    </row>
    <row r="62" spans="1:5" ht="13.5" customHeight="1" x14ac:dyDescent="0.25">
      <c r="A62" s="51" t="s">
        <v>42</v>
      </c>
      <c r="B62" s="60">
        <v>100</v>
      </c>
      <c r="C62" s="31">
        <v>0</v>
      </c>
      <c r="D62" s="14" t="s">
        <v>84</v>
      </c>
      <c r="E62" s="43"/>
    </row>
    <row r="63" spans="1:5" ht="13.5" customHeight="1" x14ac:dyDescent="0.25">
      <c r="A63" s="51" t="s">
        <v>43</v>
      </c>
      <c r="B63" s="60">
        <v>85</v>
      </c>
      <c r="C63" s="114">
        <v>100</v>
      </c>
      <c r="D63" s="14" t="s">
        <v>84</v>
      </c>
      <c r="E63" s="43"/>
    </row>
    <row r="64" spans="1:5" ht="13.5" customHeight="1" x14ac:dyDescent="0.25">
      <c r="A64" s="51" t="s">
        <v>44</v>
      </c>
      <c r="B64" s="60">
        <v>100</v>
      </c>
      <c r="C64" s="31">
        <v>0</v>
      </c>
      <c r="D64" s="14" t="s">
        <v>84</v>
      </c>
      <c r="E64" s="43"/>
    </row>
    <row r="65" spans="1:5" ht="13.5" customHeight="1" thickBot="1" x14ac:dyDescent="0.3">
      <c r="A65" s="52" t="s">
        <v>45</v>
      </c>
      <c r="B65" s="60">
        <v>85</v>
      </c>
      <c r="C65" s="35">
        <v>0</v>
      </c>
      <c r="D65" s="14" t="s">
        <v>84</v>
      </c>
      <c r="E65" s="47"/>
    </row>
    <row r="66" spans="1:5" ht="13.5" customHeight="1" thickBot="1" x14ac:dyDescent="0.3">
      <c r="A66" s="55"/>
      <c r="B66" s="7"/>
      <c r="C66" s="7"/>
      <c r="D66" s="11"/>
      <c r="E66" s="11"/>
    </row>
    <row r="67" spans="1:5" ht="13.5" customHeight="1" thickBot="1" x14ac:dyDescent="0.3">
      <c r="A67" s="27" t="s">
        <v>46</v>
      </c>
      <c r="B67" s="24"/>
      <c r="C67" s="99">
        <v>87.5</v>
      </c>
      <c r="D67" s="27"/>
      <c r="E67" s="27"/>
    </row>
    <row r="68" spans="1:5" ht="13.5" customHeight="1" x14ac:dyDescent="0.25">
      <c r="A68" s="50" t="s">
        <v>48</v>
      </c>
      <c r="B68" s="59">
        <v>91</v>
      </c>
      <c r="C68" s="113">
        <v>100</v>
      </c>
      <c r="D68" s="14" t="s">
        <v>84</v>
      </c>
      <c r="E68" s="42"/>
    </row>
    <row r="69" spans="1:5" ht="13.5" customHeight="1" x14ac:dyDescent="0.25">
      <c r="A69" s="51" t="s">
        <v>51</v>
      </c>
      <c r="B69" s="86">
        <v>85</v>
      </c>
      <c r="C69" s="114">
        <v>100</v>
      </c>
      <c r="D69" s="14" t="s">
        <v>84</v>
      </c>
      <c r="E69" s="9"/>
    </row>
    <row r="70" spans="1:5" ht="13.5" customHeight="1" x14ac:dyDescent="0.25">
      <c r="A70" s="51" t="s">
        <v>50</v>
      </c>
      <c r="B70" s="81">
        <v>90</v>
      </c>
      <c r="C70" s="114">
        <v>85.71</v>
      </c>
      <c r="D70" s="14" t="s">
        <v>84</v>
      </c>
      <c r="E70" s="9"/>
    </row>
    <row r="71" spans="1:5" ht="13.5" customHeight="1" x14ac:dyDescent="0.25">
      <c r="A71" s="51" t="s">
        <v>49</v>
      </c>
      <c r="B71" s="60">
        <v>100</v>
      </c>
      <c r="C71" s="114">
        <v>0</v>
      </c>
      <c r="D71" s="14" t="s">
        <v>84</v>
      </c>
      <c r="E71" s="43"/>
    </row>
    <row r="72" spans="1:5" ht="13.5" customHeight="1" thickBot="1" x14ac:dyDescent="0.3">
      <c r="A72" s="52" t="s">
        <v>47</v>
      </c>
      <c r="B72" s="60">
        <v>80</v>
      </c>
      <c r="C72" s="35">
        <v>100</v>
      </c>
      <c r="D72" s="14" t="s">
        <v>84</v>
      </c>
      <c r="E72" s="47"/>
    </row>
    <row r="73" spans="1:5" ht="13.5" customHeight="1" thickBot="1" x14ac:dyDescent="0.3">
      <c r="A73" s="53"/>
      <c r="B73" s="6"/>
      <c r="C73" s="32"/>
      <c r="D73" s="10"/>
      <c r="E73" s="45"/>
    </row>
    <row r="74" spans="1:5" ht="13.5" customHeight="1" thickBot="1" x14ac:dyDescent="0.3">
      <c r="A74" s="27" t="s">
        <v>52</v>
      </c>
      <c r="B74" s="24"/>
      <c r="C74" s="99">
        <v>48.148148148148145</v>
      </c>
      <c r="D74" s="26"/>
      <c r="E74" s="26"/>
    </row>
    <row r="75" spans="1:5" ht="13.5" customHeight="1" x14ac:dyDescent="0.25">
      <c r="A75" s="51" t="s">
        <v>55</v>
      </c>
      <c r="B75" s="59">
        <v>85</v>
      </c>
      <c r="C75" s="31">
        <v>60</v>
      </c>
      <c r="D75" s="14" t="s">
        <v>84</v>
      </c>
      <c r="E75" s="43"/>
    </row>
    <row r="76" spans="1:5" ht="13.5" customHeight="1" x14ac:dyDescent="0.25">
      <c r="A76" s="51" t="s">
        <v>53</v>
      </c>
      <c r="B76" s="60">
        <v>100</v>
      </c>
      <c r="C76" s="114">
        <v>58.33</v>
      </c>
      <c r="D76" s="14" t="s">
        <v>84</v>
      </c>
      <c r="E76" s="9"/>
    </row>
    <row r="77" spans="1:5" ht="13.5" customHeight="1" x14ac:dyDescent="0.25">
      <c r="A77" s="51" t="s">
        <v>54</v>
      </c>
      <c r="B77" s="60">
        <v>100</v>
      </c>
      <c r="C77" s="31">
        <v>0</v>
      </c>
      <c r="D77" s="14" t="s">
        <v>84</v>
      </c>
      <c r="E77" s="9"/>
    </row>
    <row r="78" spans="1:5" ht="13.5" customHeight="1" x14ac:dyDescent="0.25">
      <c r="A78" s="51" t="s">
        <v>57</v>
      </c>
      <c r="B78" s="60">
        <v>85</v>
      </c>
      <c r="C78" s="114">
        <v>75</v>
      </c>
      <c r="D78" s="14" t="s">
        <v>84</v>
      </c>
      <c r="E78" s="43"/>
    </row>
    <row r="79" spans="1:5" ht="13.5" customHeight="1" x14ac:dyDescent="0.25">
      <c r="A79" s="51" t="s">
        <v>58</v>
      </c>
      <c r="B79" s="60">
        <v>60</v>
      </c>
      <c r="C79" s="114">
        <v>0</v>
      </c>
      <c r="D79" s="14" t="s">
        <v>84</v>
      </c>
      <c r="E79" s="43"/>
    </row>
    <row r="80" spans="1:5" ht="13.5" customHeight="1" thickBot="1" x14ac:dyDescent="0.3">
      <c r="A80" s="52" t="s">
        <v>56</v>
      </c>
      <c r="B80" s="59">
        <v>85</v>
      </c>
      <c r="C80" s="97">
        <v>0</v>
      </c>
      <c r="D80" s="14" t="s">
        <v>84</v>
      </c>
      <c r="E80" s="47"/>
    </row>
    <row r="81" spans="1:9" ht="13.5" customHeight="1" thickBot="1" x14ac:dyDescent="0.3">
      <c r="A81" s="53"/>
      <c r="B81" s="6"/>
      <c r="C81" s="32"/>
      <c r="D81" s="10"/>
      <c r="E81" s="45"/>
    </row>
    <row r="82" spans="1:9" ht="13.5" customHeight="1" thickBot="1" x14ac:dyDescent="0.3">
      <c r="A82" s="27" t="s">
        <v>212</v>
      </c>
      <c r="B82" s="13"/>
      <c r="C82" s="99">
        <v>67.741935483870961</v>
      </c>
      <c r="D82" s="25"/>
      <c r="E82" s="25"/>
    </row>
    <row r="83" spans="1:9" ht="13.5" customHeight="1" x14ac:dyDescent="0.25">
      <c r="A83" s="51" t="s">
        <v>60</v>
      </c>
      <c r="B83" s="60">
        <v>90</v>
      </c>
      <c r="C83" s="31">
        <v>72.73</v>
      </c>
      <c r="D83" s="14" t="s">
        <v>84</v>
      </c>
      <c r="E83" s="9"/>
    </row>
    <row r="84" spans="1:9" ht="13.5" customHeight="1" x14ac:dyDescent="0.25">
      <c r="A84" s="51" t="s">
        <v>61</v>
      </c>
      <c r="B84" s="60">
        <v>60</v>
      </c>
      <c r="C84" s="31">
        <v>33.33</v>
      </c>
      <c r="D84" s="14" t="s">
        <v>84</v>
      </c>
      <c r="E84" s="9"/>
    </row>
    <row r="85" spans="1:9" ht="13.5" customHeight="1" x14ac:dyDescent="0.25">
      <c r="A85" s="51" t="s">
        <v>62</v>
      </c>
      <c r="B85" s="60">
        <v>100</v>
      </c>
      <c r="C85" s="114">
        <v>100</v>
      </c>
      <c r="D85" s="14" t="s">
        <v>84</v>
      </c>
      <c r="E85" s="9"/>
    </row>
    <row r="86" spans="1:9" ht="13.5" customHeight="1" x14ac:dyDescent="0.25">
      <c r="A86" s="51" t="s">
        <v>63</v>
      </c>
      <c r="B86" s="60">
        <v>75</v>
      </c>
      <c r="C86" s="114">
        <v>100</v>
      </c>
      <c r="D86" s="14" t="s">
        <v>84</v>
      </c>
      <c r="E86" s="43"/>
    </row>
    <row r="87" spans="1:9" ht="13.5" customHeight="1" thickBot="1" x14ac:dyDescent="0.3">
      <c r="A87" s="51" t="s">
        <v>64</v>
      </c>
      <c r="B87" s="60">
        <v>85</v>
      </c>
      <c r="C87" s="114">
        <v>0</v>
      </c>
      <c r="D87" s="14" t="s">
        <v>84</v>
      </c>
      <c r="E87" s="9"/>
    </row>
    <row r="88" spans="1:9" ht="13.5" customHeight="1" thickBot="1" x14ac:dyDescent="0.3">
      <c r="A88" s="53"/>
      <c r="B88" s="6"/>
      <c r="C88" s="32"/>
      <c r="D88" s="10"/>
      <c r="E88" s="45"/>
    </row>
    <row r="89" spans="1:9" ht="13.5" customHeight="1" thickBot="1" x14ac:dyDescent="0.3">
      <c r="A89" s="27" t="s">
        <v>65</v>
      </c>
      <c r="B89" s="13"/>
      <c r="C89" s="99">
        <v>87.5</v>
      </c>
      <c r="D89" s="25"/>
      <c r="E89" s="25"/>
    </row>
    <row r="90" spans="1:9" ht="13.5" customHeight="1" x14ac:dyDescent="0.25">
      <c r="A90" s="51" t="s">
        <v>66</v>
      </c>
      <c r="B90" s="60">
        <v>100</v>
      </c>
      <c r="C90" s="114">
        <v>100</v>
      </c>
      <c r="D90" s="14" t="s">
        <v>84</v>
      </c>
      <c r="E90" s="43"/>
    </row>
    <row r="91" spans="1:9" ht="13.5" customHeight="1" x14ac:dyDescent="0.25">
      <c r="A91" s="51" t="s">
        <v>67</v>
      </c>
      <c r="B91" s="60">
        <v>87</v>
      </c>
      <c r="C91" s="31">
        <v>90</v>
      </c>
      <c r="D91" s="14" t="s">
        <v>84</v>
      </c>
      <c r="E91" s="43"/>
    </row>
    <row r="92" spans="1:9" ht="13.5" customHeight="1" x14ac:dyDescent="0.25">
      <c r="A92" s="51" t="s">
        <v>68</v>
      </c>
      <c r="B92" s="60">
        <v>100</v>
      </c>
      <c r="C92" s="114">
        <v>100</v>
      </c>
      <c r="D92" s="14" t="s">
        <v>84</v>
      </c>
      <c r="E92" s="43"/>
    </row>
    <row r="93" spans="1:9" ht="13.5" customHeight="1" x14ac:dyDescent="0.25">
      <c r="A93" s="51" t="s">
        <v>69</v>
      </c>
      <c r="B93" s="60">
        <v>85</v>
      </c>
      <c r="C93" s="114">
        <v>69.23</v>
      </c>
      <c r="D93" s="14" t="s">
        <v>84</v>
      </c>
      <c r="E93" s="9"/>
    </row>
    <row r="94" spans="1:9" ht="13.5" customHeight="1" thickBot="1" x14ac:dyDescent="0.3">
      <c r="A94" s="52" t="s">
        <v>70</v>
      </c>
      <c r="B94" s="60">
        <v>1</v>
      </c>
      <c r="C94" s="97">
        <v>100</v>
      </c>
      <c r="D94" s="14" t="s">
        <v>84</v>
      </c>
      <c r="E94" s="47"/>
      <c r="I94" s="2" t="s">
        <v>71</v>
      </c>
    </row>
    <row r="95" spans="1:9" ht="9.75" customHeight="1" thickBot="1" x14ac:dyDescent="0.3">
      <c r="A95" s="53"/>
      <c r="B95" s="6"/>
      <c r="C95" s="32"/>
      <c r="D95" s="10"/>
      <c r="E95" s="45"/>
    </row>
    <row r="96" spans="1:9" ht="15.75" thickBot="1" x14ac:dyDescent="0.3">
      <c r="A96" s="27" t="s">
        <v>72</v>
      </c>
      <c r="B96" s="100">
        <v>85</v>
      </c>
      <c r="C96" s="99">
        <v>76</v>
      </c>
      <c r="D96" s="25" t="s">
        <v>84</v>
      </c>
      <c r="E96" s="25"/>
    </row>
    <row r="97" spans="1:34" x14ac:dyDescent="0.25">
      <c r="A97" s="177" t="s">
        <v>253</v>
      </c>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c r="Z97" s="176"/>
      <c r="AA97" s="176"/>
      <c r="AB97" s="176"/>
      <c r="AC97" s="176"/>
      <c r="AD97" s="178"/>
      <c r="AE97" s="178"/>
      <c r="AF97" s="178"/>
      <c r="AG97" s="179"/>
      <c r="AH97" s="178"/>
    </row>
    <row r="98" spans="1:34" x14ac:dyDescent="0.25">
      <c r="A98" s="3"/>
    </row>
    <row r="99" spans="1:34" x14ac:dyDescent="0.25">
      <c r="A99" s="40"/>
      <c r="B99" s="40"/>
    </row>
  </sheetData>
  <mergeCells count="12">
    <mergeCell ref="A8:E8"/>
    <mergeCell ref="A9:E9"/>
    <mergeCell ref="A10:E10"/>
    <mergeCell ref="A12:E12"/>
    <mergeCell ref="A13:E13"/>
    <mergeCell ref="A11:E11"/>
    <mergeCell ref="A7:E7"/>
    <mergeCell ref="A1:E1"/>
    <mergeCell ref="A2:E2"/>
    <mergeCell ref="A4:E4"/>
    <mergeCell ref="A5:E5"/>
    <mergeCell ref="A6:E6"/>
  </mergeCells>
  <pageMargins left="0.51181102362204722" right="0.24" top="0.34" bottom="0.28000000000000003" header="0.17" footer="0.17"/>
  <pageSetup paperSize="9" scale="58" orientation="portrait" r:id="rId1"/>
  <colBreaks count="1" manualBreakCount="1">
    <brk id="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99"/>
  <sheetViews>
    <sheetView view="pageBreakPreview" zoomScale="110" zoomScaleNormal="160" zoomScaleSheetLayoutView="110" workbookViewId="0">
      <selection activeCell="B102" sqref="B102"/>
    </sheetView>
  </sheetViews>
  <sheetFormatPr defaultColWidth="30.85546875" defaultRowHeight="15" x14ac:dyDescent="0.25"/>
  <cols>
    <col min="1" max="1" width="38.5703125" customWidth="1"/>
    <col min="2" max="2" width="15.140625" customWidth="1"/>
    <col min="3" max="3" width="13.28515625" style="157" customWidth="1"/>
    <col min="4" max="4" width="13.7109375" customWidth="1"/>
    <col min="5" max="5" width="52.7109375" customWidth="1"/>
  </cols>
  <sheetData>
    <row r="1" spans="1:10" x14ac:dyDescent="0.25">
      <c r="A1" s="200" t="s">
        <v>73</v>
      </c>
      <c r="B1" s="200"/>
      <c r="C1" s="200"/>
      <c r="D1" s="200"/>
      <c r="E1" s="200"/>
      <c r="F1" s="1"/>
      <c r="G1" s="1"/>
      <c r="H1" s="1"/>
    </row>
    <row r="2" spans="1:10" x14ac:dyDescent="0.25">
      <c r="A2" s="200" t="s">
        <v>74</v>
      </c>
      <c r="B2" s="200"/>
      <c r="C2" s="200"/>
      <c r="D2" s="200"/>
      <c r="E2" s="200"/>
      <c r="F2" s="1"/>
      <c r="G2" s="1"/>
      <c r="H2" s="1"/>
    </row>
    <row r="3" spans="1:10" ht="9" customHeight="1" x14ac:dyDescent="0.25">
      <c r="A3" s="67"/>
      <c r="B3" s="67"/>
      <c r="C3" s="150"/>
      <c r="D3" s="67"/>
      <c r="E3" s="67"/>
      <c r="F3" s="67"/>
      <c r="G3" s="67"/>
      <c r="H3" s="67"/>
    </row>
    <row r="4" spans="1:10" x14ac:dyDescent="0.25">
      <c r="A4" s="200" t="s">
        <v>99</v>
      </c>
      <c r="B4" s="200"/>
      <c r="C4" s="200"/>
      <c r="D4" s="200"/>
      <c r="E4" s="200"/>
      <c r="F4" s="67"/>
      <c r="G4" s="67"/>
      <c r="H4" s="67"/>
    </row>
    <row r="5" spans="1:10" ht="9" customHeight="1" x14ac:dyDescent="0.25">
      <c r="A5" s="206"/>
      <c r="B5" s="206"/>
      <c r="C5" s="206"/>
      <c r="D5" s="206"/>
      <c r="E5" s="206"/>
      <c r="F5" s="67"/>
      <c r="G5" s="67"/>
      <c r="H5" s="67"/>
    </row>
    <row r="6" spans="1:10" ht="38.25" customHeight="1" x14ac:dyDescent="0.25">
      <c r="A6" s="202" t="s">
        <v>105</v>
      </c>
      <c r="B6" s="202"/>
      <c r="C6" s="202"/>
      <c r="D6" s="202"/>
      <c r="E6" s="202"/>
      <c r="F6" s="41"/>
      <c r="G6" s="41"/>
      <c r="H6" s="41"/>
      <c r="I6" s="41"/>
      <c r="J6" s="4"/>
    </row>
    <row r="7" spans="1:10" ht="11.25" customHeight="1" x14ac:dyDescent="0.25">
      <c r="A7" s="202"/>
      <c r="B7" s="202"/>
      <c r="C7" s="202"/>
      <c r="D7" s="202"/>
      <c r="E7" s="202"/>
      <c r="F7" s="4"/>
      <c r="G7" s="4"/>
      <c r="H7" s="4"/>
      <c r="I7" s="4"/>
      <c r="J7" s="4"/>
    </row>
    <row r="8" spans="1:10" ht="37.5" customHeight="1" x14ac:dyDescent="0.25">
      <c r="A8" s="202" t="s">
        <v>106</v>
      </c>
      <c r="B8" s="202"/>
      <c r="C8" s="202"/>
      <c r="D8" s="202"/>
      <c r="E8" s="202"/>
      <c r="F8" s="4"/>
      <c r="G8" s="4"/>
      <c r="H8" s="4"/>
      <c r="I8" s="4"/>
      <c r="J8" s="4"/>
    </row>
    <row r="9" spans="1:10" ht="13.5" customHeight="1" x14ac:dyDescent="0.25">
      <c r="A9" s="202"/>
      <c r="B9" s="202"/>
      <c r="C9" s="202"/>
      <c r="D9" s="202"/>
      <c r="E9" s="202"/>
      <c r="F9" s="4"/>
      <c r="G9" s="4"/>
      <c r="H9" s="4"/>
      <c r="I9" s="4"/>
      <c r="J9" s="4"/>
    </row>
    <row r="10" spans="1:10" ht="13.5" customHeight="1" x14ac:dyDescent="0.25">
      <c r="A10" s="198" t="s">
        <v>107</v>
      </c>
      <c r="B10" s="198"/>
      <c r="C10" s="198"/>
      <c r="D10" s="198"/>
      <c r="E10" s="198"/>
      <c r="F10" s="4"/>
      <c r="G10" s="4"/>
      <c r="H10" s="4"/>
      <c r="I10" s="4"/>
      <c r="J10" s="4"/>
    </row>
    <row r="11" spans="1:10" ht="13.5" customHeight="1" x14ac:dyDescent="0.25">
      <c r="A11" s="198" t="s">
        <v>149</v>
      </c>
      <c r="B11" s="198"/>
      <c r="C11" s="198"/>
      <c r="D11" s="198"/>
      <c r="E11" s="198"/>
      <c r="F11" s="4"/>
      <c r="G11" s="4"/>
      <c r="H11" s="4"/>
      <c r="I11" s="4"/>
      <c r="J11" s="4"/>
    </row>
    <row r="12" spans="1:10" ht="17.25" customHeight="1" x14ac:dyDescent="0.25">
      <c r="A12" s="208" t="s">
        <v>219</v>
      </c>
      <c r="B12" s="208"/>
      <c r="C12" s="208"/>
      <c r="D12" s="208"/>
      <c r="E12" s="208"/>
      <c r="F12" s="4"/>
      <c r="G12" s="4"/>
      <c r="H12" s="4"/>
      <c r="I12" s="4"/>
      <c r="J12" s="4"/>
    </row>
    <row r="13" spans="1:10" ht="12.75" customHeight="1" x14ac:dyDescent="0.25">
      <c r="A13" s="209"/>
      <c r="B13" s="209"/>
      <c r="C13" s="209"/>
      <c r="D13" s="209"/>
      <c r="E13" s="209"/>
    </row>
    <row r="14" spans="1:10" ht="65.25" customHeight="1" x14ac:dyDescent="0.25">
      <c r="A14" s="91" t="s">
        <v>77</v>
      </c>
      <c r="B14" s="92" t="s">
        <v>81</v>
      </c>
      <c r="C14" s="92" t="s">
        <v>79</v>
      </c>
      <c r="D14" s="92" t="s">
        <v>80</v>
      </c>
      <c r="E14" s="92" t="s">
        <v>133</v>
      </c>
    </row>
    <row r="15" spans="1:10" ht="7.5" customHeight="1" thickBot="1" x14ac:dyDescent="0.3">
      <c r="A15" s="50"/>
      <c r="B15" s="69"/>
      <c r="C15" s="151"/>
      <c r="D15" s="14"/>
      <c r="E15" s="14"/>
    </row>
    <row r="16" spans="1:10" ht="15.75" thickBot="1" x14ac:dyDescent="0.3">
      <c r="A16" s="19" t="s">
        <v>0</v>
      </c>
      <c r="B16" s="21"/>
      <c r="C16" s="152"/>
      <c r="D16" s="19"/>
      <c r="E16" s="19"/>
    </row>
    <row r="17" spans="1:5" ht="39.75" customHeight="1" x14ac:dyDescent="0.25">
      <c r="A17" s="50" t="s">
        <v>1</v>
      </c>
      <c r="B17" s="70">
        <v>2</v>
      </c>
      <c r="C17" s="151">
        <v>1</v>
      </c>
      <c r="D17" s="14" t="s">
        <v>131</v>
      </c>
      <c r="E17" s="149" t="s">
        <v>198</v>
      </c>
    </row>
    <row r="18" spans="1:5" ht="13.5" customHeight="1" x14ac:dyDescent="0.25">
      <c r="A18" s="51" t="s">
        <v>2</v>
      </c>
      <c r="B18" s="71">
        <v>0</v>
      </c>
      <c r="C18" s="106">
        <v>0</v>
      </c>
      <c r="D18" s="14" t="s">
        <v>131</v>
      </c>
      <c r="E18" s="132" t="s">
        <v>199</v>
      </c>
    </row>
    <row r="19" spans="1:5" ht="13.5" customHeight="1" x14ac:dyDescent="0.25">
      <c r="A19" s="51" t="s">
        <v>3</v>
      </c>
      <c r="B19" s="71">
        <v>3</v>
      </c>
      <c r="C19" s="106">
        <v>3</v>
      </c>
      <c r="D19" s="14" t="s">
        <v>131</v>
      </c>
      <c r="E19" s="132" t="s">
        <v>199</v>
      </c>
    </row>
    <row r="20" spans="1:5" ht="13.5" customHeight="1" x14ac:dyDescent="0.25">
      <c r="A20" s="51" t="s">
        <v>4</v>
      </c>
      <c r="B20" s="71">
        <v>0</v>
      </c>
      <c r="C20" s="106">
        <v>0</v>
      </c>
      <c r="D20" s="14" t="s">
        <v>131</v>
      </c>
      <c r="E20" s="132" t="s">
        <v>199</v>
      </c>
    </row>
    <row r="21" spans="1:5" ht="13.5" customHeight="1" x14ac:dyDescent="0.25">
      <c r="A21" s="51" t="s">
        <v>5</v>
      </c>
      <c r="B21" s="71">
        <v>0</v>
      </c>
      <c r="C21" s="106">
        <v>0</v>
      </c>
      <c r="D21" s="14" t="s">
        <v>131</v>
      </c>
      <c r="E21" s="132" t="s">
        <v>199</v>
      </c>
    </row>
    <row r="22" spans="1:5" ht="13.5" customHeight="1" x14ac:dyDescent="0.25">
      <c r="A22" s="51" t="s">
        <v>6</v>
      </c>
      <c r="B22" s="71">
        <v>1</v>
      </c>
      <c r="C22" s="106">
        <v>0</v>
      </c>
      <c r="D22" s="14" t="s">
        <v>131</v>
      </c>
      <c r="E22" s="132" t="s">
        <v>199</v>
      </c>
    </row>
    <row r="23" spans="1:5" ht="42.75" customHeight="1" x14ac:dyDescent="0.25">
      <c r="A23" s="51" t="s">
        <v>7</v>
      </c>
      <c r="B23" s="71">
        <v>0</v>
      </c>
      <c r="C23" s="106">
        <v>1</v>
      </c>
      <c r="D23" s="14" t="s">
        <v>131</v>
      </c>
      <c r="E23" s="149" t="s">
        <v>200</v>
      </c>
    </row>
    <row r="24" spans="1:5" ht="37.5" customHeight="1" x14ac:dyDescent="0.25">
      <c r="A24" s="50" t="s">
        <v>8</v>
      </c>
      <c r="B24" s="70">
        <v>3</v>
      </c>
      <c r="C24" s="151">
        <v>4</v>
      </c>
      <c r="D24" s="14" t="s">
        <v>131</v>
      </c>
      <c r="E24" s="149" t="s">
        <v>200</v>
      </c>
    </row>
    <row r="25" spans="1:5" ht="13.5" customHeight="1" thickBot="1" x14ac:dyDescent="0.3">
      <c r="A25" s="52" t="s">
        <v>9</v>
      </c>
      <c r="B25" s="72">
        <v>0</v>
      </c>
      <c r="C25" s="153">
        <v>0</v>
      </c>
      <c r="D25" s="14" t="s">
        <v>131</v>
      </c>
      <c r="E25" s="132" t="s">
        <v>199</v>
      </c>
    </row>
    <row r="26" spans="1:5" ht="13.5" customHeight="1" thickBot="1" x14ac:dyDescent="0.3">
      <c r="A26" s="53"/>
      <c r="B26" s="6"/>
      <c r="C26" s="154"/>
      <c r="D26" s="10"/>
      <c r="E26" s="45"/>
    </row>
    <row r="27" spans="1:5" ht="13.5" customHeight="1" thickBot="1" x14ac:dyDescent="0.3">
      <c r="A27" s="23" t="s">
        <v>10</v>
      </c>
      <c r="B27" s="22"/>
      <c r="C27" s="152"/>
      <c r="D27" s="20"/>
      <c r="E27" s="20"/>
    </row>
    <row r="28" spans="1:5" ht="13.5" customHeight="1" x14ac:dyDescent="0.25">
      <c r="A28" s="54" t="s">
        <v>11</v>
      </c>
      <c r="B28" s="70">
        <v>0</v>
      </c>
      <c r="C28" s="121">
        <v>0</v>
      </c>
      <c r="D28" s="14" t="s">
        <v>131</v>
      </c>
      <c r="E28" s="132" t="s">
        <v>199</v>
      </c>
    </row>
    <row r="29" spans="1:5" ht="13.5" customHeight="1" x14ac:dyDescent="0.25">
      <c r="A29" s="51" t="s">
        <v>12</v>
      </c>
      <c r="B29" s="71">
        <v>0</v>
      </c>
      <c r="C29" s="106">
        <v>0</v>
      </c>
      <c r="D29" s="14" t="s">
        <v>131</v>
      </c>
      <c r="E29" s="132" t="s">
        <v>199</v>
      </c>
    </row>
    <row r="30" spans="1:5" ht="13.5" customHeight="1" x14ac:dyDescent="0.25">
      <c r="A30" s="51" t="s">
        <v>13</v>
      </c>
      <c r="B30" s="71">
        <v>0</v>
      </c>
      <c r="C30" s="106">
        <v>0</v>
      </c>
      <c r="D30" s="14" t="s">
        <v>131</v>
      </c>
      <c r="E30" s="132" t="s">
        <v>199</v>
      </c>
    </row>
    <row r="31" spans="1:5" ht="13.5" customHeight="1" x14ac:dyDescent="0.25">
      <c r="A31" s="51" t="s">
        <v>14</v>
      </c>
      <c r="B31" s="71">
        <v>0</v>
      </c>
      <c r="C31" s="106">
        <v>0</v>
      </c>
      <c r="D31" s="14" t="s">
        <v>131</v>
      </c>
      <c r="E31" s="132" t="s">
        <v>199</v>
      </c>
    </row>
    <row r="32" spans="1:5" ht="40.5" customHeight="1" x14ac:dyDescent="0.25">
      <c r="A32" s="51" t="s">
        <v>15</v>
      </c>
      <c r="B32" s="71">
        <v>2</v>
      </c>
      <c r="C32" s="106">
        <v>3</v>
      </c>
      <c r="D32" s="14" t="s">
        <v>131</v>
      </c>
      <c r="E32" s="149" t="s">
        <v>200</v>
      </c>
    </row>
    <row r="33" spans="1:5" ht="13.5" customHeight="1" thickBot="1" x14ac:dyDescent="0.3">
      <c r="A33" s="52" t="s">
        <v>16</v>
      </c>
      <c r="B33" s="71">
        <v>0</v>
      </c>
      <c r="C33" s="122">
        <v>0</v>
      </c>
      <c r="D33" s="14" t="s">
        <v>131</v>
      </c>
      <c r="E33" s="132" t="s">
        <v>199</v>
      </c>
    </row>
    <row r="34" spans="1:5" ht="13.5" customHeight="1" thickBot="1" x14ac:dyDescent="0.3">
      <c r="A34" s="53"/>
      <c r="B34" s="6"/>
      <c r="C34" s="154"/>
      <c r="D34" s="10"/>
      <c r="E34" s="45"/>
    </row>
    <row r="35" spans="1:5" ht="13.5" customHeight="1" thickBot="1" x14ac:dyDescent="0.3">
      <c r="A35" s="23" t="s">
        <v>17</v>
      </c>
      <c r="B35" s="22"/>
      <c r="C35" s="152"/>
      <c r="D35" s="20"/>
      <c r="E35" s="20"/>
    </row>
    <row r="36" spans="1:5" ht="27" customHeight="1" x14ac:dyDescent="0.25">
      <c r="A36" s="50" t="s">
        <v>18</v>
      </c>
      <c r="B36" s="70">
        <v>1</v>
      </c>
      <c r="C36" s="151">
        <v>0</v>
      </c>
      <c r="D36" s="14" t="s">
        <v>131</v>
      </c>
      <c r="E36" s="132" t="s">
        <v>199</v>
      </c>
    </row>
    <row r="37" spans="1:5" ht="38.25" customHeight="1" x14ac:dyDescent="0.25">
      <c r="A37" s="51" t="s">
        <v>19</v>
      </c>
      <c r="B37" s="71">
        <v>0</v>
      </c>
      <c r="C37" s="106">
        <v>1</v>
      </c>
      <c r="D37" s="14" t="s">
        <v>131</v>
      </c>
      <c r="E37" s="149" t="s">
        <v>200</v>
      </c>
    </row>
    <row r="38" spans="1:5" ht="13.5" customHeight="1" x14ac:dyDescent="0.25">
      <c r="A38" s="51" t="s">
        <v>20</v>
      </c>
      <c r="B38" s="71">
        <v>0</v>
      </c>
      <c r="C38" s="106">
        <v>0</v>
      </c>
      <c r="D38" s="14" t="s">
        <v>131</v>
      </c>
      <c r="E38" s="132" t="s">
        <v>199</v>
      </c>
    </row>
    <row r="39" spans="1:5" ht="13.5" customHeight="1" x14ac:dyDescent="0.25">
      <c r="A39" s="51" t="s">
        <v>21</v>
      </c>
      <c r="B39" s="71">
        <v>0</v>
      </c>
      <c r="C39" s="106">
        <v>0</v>
      </c>
      <c r="D39" s="14" t="s">
        <v>131</v>
      </c>
      <c r="E39" s="132" t="s">
        <v>199</v>
      </c>
    </row>
    <row r="40" spans="1:5" ht="45" customHeight="1" x14ac:dyDescent="0.25">
      <c r="A40" s="51" t="s">
        <v>22</v>
      </c>
      <c r="B40" s="71">
        <v>5</v>
      </c>
      <c r="C40" s="106">
        <v>7</v>
      </c>
      <c r="D40" s="14" t="s">
        <v>131</v>
      </c>
      <c r="E40" s="149" t="s">
        <v>201</v>
      </c>
    </row>
    <row r="41" spans="1:5" ht="41.25" customHeight="1" x14ac:dyDescent="0.25">
      <c r="A41" s="51" t="s">
        <v>23</v>
      </c>
      <c r="B41" s="71">
        <v>0</v>
      </c>
      <c r="C41" s="106">
        <v>1</v>
      </c>
      <c r="D41" s="14" t="s">
        <v>131</v>
      </c>
      <c r="E41" s="149" t="s">
        <v>201</v>
      </c>
    </row>
    <row r="42" spans="1:5" ht="45" customHeight="1" x14ac:dyDescent="0.25">
      <c r="A42" s="51" t="s">
        <v>24</v>
      </c>
      <c r="B42" s="70">
        <v>0</v>
      </c>
      <c r="C42" s="106">
        <v>12</v>
      </c>
      <c r="D42" s="14" t="s">
        <v>131</v>
      </c>
      <c r="E42" s="149" t="s">
        <v>201</v>
      </c>
    </row>
    <row r="43" spans="1:5" ht="13.5" customHeight="1" thickBot="1" x14ac:dyDescent="0.3">
      <c r="A43" s="52" t="s">
        <v>25</v>
      </c>
      <c r="B43" s="71">
        <v>2</v>
      </c>
      <c r="C43" s="122">
        <v>2</v>
      </c>
      <c r="D43" s="14" t="s">
        <v>131</v>
      </c>
      <c r="E43" s="132" t="s">
        <v>199</v>
      </c>
    </row>
    <row r="44" spans="1:5" ht="13.5" customHeight="1" thickBot="1" x14ac:dyDescent="0.3">
      <c r="A44" s="53"/>
      <c r="B44" s="6"/>
      <c r="C44" s="154"/>
      <c r="D44" s="10"/>
      <c r="E44" s="45"/>
    </row>
    <row r="45" spans="1:5" ht="31.5" customHeight="1" thickBot="1" x14ac:dyDescent="0.3">
      <c r="A45" s="146" t="s">
        <v>214</v>
      </c>
      <c r="B45" s="22"/>
      <c r="C45" s="152"/>
      <c r="D45" s="23"/>
      <c r="E45" s="23"/>
    </row>
    <row r="46" spans="1:5" ht="53.25" customHeight="1" x14ac:dyDescent="0.25">
      <c r="A46" s="51" t="s">
        <v>27</v>
      </c>
      <c r="B46" s="70">
        <v>5</v>
      </c>
      <c r="C46" s="106">
        <v>1</v>
      </c>
      <c r="D46" s="14" t="s">
        <v>131</v>
      </c>
      <c r="E46" s="149" t="s">
        <v>198</v>
      </c>
    </row>
    <row r="47" spans="1:5" ht="45" customHeight="1" x14ac:dyDescent="0.25">
      <c r="A47" s="51" t="s">
        <v>28</v>
      </c>
      <c r="B47" s="71">
        <v>4</v>
      </c>
      <c r="C47" s="106">
        <v>0</v>
      </c>
      <c r="D47" s="14" t="s">
        <v>131</v>
      </c>
      <c r="E47" s="149" t="s">
        <v>198</v>
      </c>
    </row>
    <row r="48" spans="1:5" ht="45.75" customHeight="1" x14ac:dyDescent="0.25">
      <c r="A48" s="51" t="s">
        <v>29</v>
      </c>
      <c r="B48" s="71">
        <v>1</v>
      </c>
      <c r="C48" s="106">
        <v>1</v>
      </c>
      <c r="D48" s="14" t="s">
        <v>131</v>
      </c>
      <c r="E48" s="149" t="s">
        <v>198</v>
      </c>
    </row>
    <row r="49" spans="1:5" ht="41.25" customHeight="1" x14ac:dyDescent="0.25">
      <c r="A49" s="51" t="s">
        <v>30</v>
      </c>
      <c r="B49" s="71">
        <v>1</v>
      </c>
      <c r="C49" s="106">
        <v>2</v>
      </c>
      <c r="D49" s="14" t="s">
        <v>131</v>
      </c>
      <c r="E49" s="149" t="s">
        <v>201</v>
      </c>
    </row>
    <row r="50" spans="1:5" ht="42" customHeight="1" x14ac:dyDescent="0.25">
      <c r="A50" s="51" t="s">
        <v>31</v>
      </c>
      <c r="B50" s="71">
        <v>0</v>
      </c>
      <c r="C50" s="106">
        <v>13</v>
      </c>
      <c r="D50" s="14" t="s">
        <v>131</v>
      </c>
      <c r="E50" s="149" t="s">
        <v>201</v>
      </c>
    </row>
    <row r="51" spans="1:5" ht="34.5" customHeight="1" x14ac:dyDescent="0.25">
      <c r="A51" s="51" t="s">
        <v>32</v>
      </c>
      <c r="B51" s="71">
        <v>5</v>
      </c>
      <c r="C51" s="106">
        <v>0</v>
      </c>
      <c r="D51" s="14" t="s">
        <v>131</v>
      </c>
      <c r="E51" s="149" t="s">
        <v>198</v>
      </c>
    </row>
    <row r="52" spans="1:5" ht="39" customHeight="1" x14ac:dyDescent="0.25">
      <c r="A52" s="51" t="s">
        <v>33</v>
      </c>
      <c r="B52" s="70">
        <v>200</v>
      </c>
      <c r="C52" s="106">
        <v>523</v>
      </c>
      <c r="D52" s="14" t="s">
        <v>131</v>
      </c>
      <c r="E52" s="149" t="s">
        <v>201</v>
      </c>
    </row>
    <row r="53" spans="1:5" ht="13.5" customHeight="1" x14ac:dyDescent="0.25">
      <c r="A53" s="51" t="s">
        <v>34</v>
      </c>
      <c r="B53" s="71">
        <v>0</v>
      </c>
      <c r="C53" s="106">
        <v>0</v>
      </c>
      <c r="D53" s="14" t="s">
        <v>131</v>
      </c>
      <c r="E53" s="132" t="s">
        <v>199</v>
      </c>
    </row>
    <row r="54" spans="1:5" ht="44.25" customHeight="1" x14ac:dyDescent="0.25">
      <c r="A54" s="51" t="s">
        <v>35</v>
      </c>
      <c r="B54" s="70">
        <v>0</v>
      </c>
      <c r="C54" s="127">
        <v>1</v>
      </c>
      <c r="D54" s="14" t="s">
        <v>131</v>
      </c>
      <c r="E54" s="149" t="s">
        <v>201</v>
      </c>
    </row>
    <row r="55" spans="1:5" ht="43.5" customHeight="1" x14ac:dyDescent="0.25">
      <c r="A55" s="51" t="s">
        <v>36</v>
      </c>
      <c r="B55" s="71">
        <v>0</v>
      </c>
      <c r="C55" s="106">
        <v>1</v>
      </c>
      <c r="D55" s="14" t="s">
        <v>131</v>
      </c>
      <c r="E55" s="149" t="s">
        <v>201</v>
      </c>
    </row>
    <row r="56" spans="1:5" ht="13.5" customHeight="1" x14ac:dyDescent="0.25">
      <c r="A56" s="51" t="s">
        <v>37</v>
      </c>
      <c r="B56" s="71">
        <v>0</v>
      </c>
      <c r="C56" s="106">
        <v>0</v>
      </c>
      <c r="D56" s="14" t="s">
        <v>131</v>
      </c>
      <c r="E56" s="132" t="s">
        <v>199</v>
      </c>
    </row>
    <row r="57" spans="1:5" ht="37.5" customHeight="1" thickBot="1" x14ac:dyDescent="0.3">
      <c r="A57" s="51" t="s">
        <v>38</v>
      </c>
      <c r="B57" s="71">
        <v>1</v>
      </c>
      <c r="C57" s="127">
        <v>3</v>
      </c>
      <c r="D57" s="14" t="s">
        <v>131</v>
      </c>
      <c r="E57" s="149" t="s">
        <v>201</v>
      </c>
    </row>
    <row r="58" spans="1:5" ht="13.5" customHeight="1" thickBot="1" x14ac:dyDescent="0.3">
      <c r="A58" s="53"/>
      <c r="B58" s="6"/>
      <c r="C58" s="154"/>
      <c r="D58" s="10"/>
      <c r="E58" s="45"/>
    </row>
    <row r="59" spans="1:5" ht="13.5" customHeight="1" thickBot="1" x14ac:dyDescent="0.3">
      <c r="A59" s="23" t="s">
        <v>39</v>
      </c>
      <c r="B59" s="22"/>
      <c r="C59" s="152"/>
      <c r="D59" s="20"/>
      <c r="E59" s="20"/>
    </row>
    <row r="60" spans="1:5" ht="13.5" customHeight="1" x14ac:dyDescent="0.25">
      <c r="A60" s="51" t="s">
        <v>40</v>
      </c>
      <c r="B60" s="70">
        <v>3</v>
      </c>
      <c r="C60" s="106">
        <v>3</v>
      </c>
      <c r="D60" s="14" t="s">
        <v>131</v>
      </c>
      <c r="E60" s="132" t="s">
        <v>199</v>
      </c>
    </row>
    <row r="61" spans="1:5" ht="13.5" customHeight="1" x14ac:dyDescent="0.25">
      <c r="A61" s="51" t="s">
        <v>41</v>
      </c>
      <c r="B61" s="71">
        <v>0</v>
      </c>
      <c r="C61" s="106">
        <v>0</v>
      </c>
      <c r="D61" s="14" t="s">
        <v>131</v>
      </c>
      <c r="E61" s="132" t="s">
        <v>199</v>
      </c>
    </row>
    <row r="62" spans="1:5" ht="36" customHeight="1" x14ac:dyDescent="0.25">
      <c r="A62" s="51" t="s">
        <v>42</v>
      </c>
      <c r="B62" s="71">
        <v>0</v>
      </c>
      <c r="C62" s="106">
        <v>1</v>
      </c>
      <c r="D62" s="14" t="s">
        <v>131</v>
      </c>
      <c r="E62" s="149" t="s">
        <v>201</v>
      </c>
    </row>
    <row r="63" spans="1:5" ht="13.5" customHeight="1" x14ac:dyDescent="0.25">
      <c r="A63" s="51" t="s">
        <v>43</v>
      </c>
      <c r="B63" s="71">
        <v>0</v>
      </c>
      <c r="C63" s="106">
        <v>0</v>
      </c>
      <c r="D63" s="14" t="s">
        <v>131</v>
      </c>
      <c r="E63" s="132" t="s">
        <v>199</v>
      </c>
    </row>
    <row r="64" spans="1:5" ht="39.75" customHeight="1" x14ac:dyDescent="0.25">
      <c r="A64" s="51" t="s">
        <v>44</v>
      </c>
      <c r="B64" s="71">
        <v>0</v>
      </c>
      <c r="C64" s="106">
        <v>1</v>
      </c>
      <c r="D64" s="14" t="s">
        <v>131</v>
      </c>
      <c r="E64" s="149" t="s">
        <v>201</v>
      </c>
    </row>
    <row r="65" spans="1:5" ht="33.75" customHeight="1" thickBot="1" x14ac:dyDescent="0.3">
      <c r="A65" s="52" t="s">
        <v>45</v>
      </c>
      <c r="B65" s="71">
        <v>1</v>
      </c>
      <c r="C65" s="122">
        <v>0</v>
      </c>
      <c r="D65" s="14" t="s">
        <v>131</v>
      </c>
      <c r="E65" s="149" t="s">
        <v>198</v>
      </c>
    </row>
    <row r="66" spans="1:5" ht="13.5" customHeight="1" thickBot="1" x14ac:dyDescent="0.3">
      <c r="A66" s="53"/>
      <c r="B66" s="73"/>
      <c r="C66" s="154"/>
      <c r="D66" s="10"/>
      <c r="E66" s="45"/>
    </row>
    <row r="67" spans="1:5" ht="13.5" customHeight="1" thickBot="1" x14ac:dyDescent="0.3">
      <c r="A67" s="27" t="s">
        <v>46</v>
      </c>
      <c r="B67" s="75"/>
      <c r="C67" s="155"/>
      <c r="D67" s="26"/>
      <c r="E67" s="26"/>
    </row>
    <row r="68" spans="1:5" ht="35.25" customHeight="1" x14ac:dyDescent="0.25">
      <c r="A68" s="50" t="s">
        <v>48</v>
      </c>
      <c r="B68" s="70">
        <v>1</v>
      </c>
      <c r="C68" s="151">
        <v>0</v>
      </c>
      <c r="D68" s="14" t="s">
        <v>131</v>
      </c>
      <c r="E68" s="149" t="s">
        <v>198</v>
      </c>
    </row>
    <row r="69" spans="1:5" ht="13.5" customHeight="1" x14ac:dyDescent="0.25">
      <c r="A69" s="51" t="s">
        <v>51</v>
      </c>
      <c r="B69" s="82">
        <v>0</v>
      </c>
      <c r="C69" s="106">
        <v>0</v>
      </c>
      <c r="D69" s="14" t="s">
        <v>131</v>
      </c>
      <c r="E69" s="132" t="s">
        <v>199</v>
      </c>
    </row>
    <row r="70" spans="1:5" ht="36.75" customHeight="1" x14ac:dyDescent="0.25">
      <c r="A70" s="51" t="s">
        <v>50</v>
      </c>
      <c r="B70" s="82">
        <v>4</v>
      </c>
      <c r="C70" s="106">
        <v>9</v>
      </c>
      <c r="D70" s="14" t="s">
        <v>131</v>
      </c>
      <c r="E70" s="149" t="s">
        <v>201</v>
      </c>
    </row>
    <row r="71" spans="1:5" ht="13.5" customHeight="1" x14ac:dyDescent="0.25">
      <c r="A71" s="51" t="s">
        <v>49</v>
      </c>
      <c r="B71" s="71">
        <v>0</v>
      </c>
      <c r="C71" s="106">
        <v>0</v>
      </c>
      <c r="D71" s="14" t="s">
        <v>131</v>
      </c>
      <c r="E71" s="132" t="s">
        <v>199</v>
      </c>
    </row>
    <row r="72" spans="1:5" ht="35.25" customHeight="1" thickBot="1" x14ac:dyDescent="0.3">
      <c r="A72" s="52" t="s">
        <v>47</v>
      </c>
      <c r="B72" s="71">
        <v>3</v>
      </c>
      <c r="C72" s="122">
        <v>5</v>
      </c>
      <c r="D72" s="14" t="s">
        <v>131</v>
      </c>
      <c r="E72" s="149" t="s">
        <v>201</v>
      </c>
    </row>
    <row r="73" spans="1:5" ht="13.5" customHeight="1" thickBot="1" x14ac:dyDescent="0.3">
      <c r="A73" s="53"/>
      <c r="B73" s="73"/>
      <c r="C73" s="154"/>
      <c r="D73" s="10"/>
      <c r="E73" s="45"/>
    </row>
    <row r="74" spans="1:5" ht="13.5" customHeight="1" thickBot="1" x14ac:dyDescent="0.3">
      <c r="A74" s="27" t="s">
        <v>52</v>
      </c>
      <c r="B74" s="75"/>
      <c r="C74" s="155"/>
      <c r="D74" s="26"/>
      <c r="E74" s="26"/>
    </row>
    <row r="75" spans="1:5" ht="20.25" customHeight="1" x14ac:dyDescent="0.25">
      <c r="A75" s="51" t="s">
        <v>55</v>
      </c>
      <c r="B75" s="70">
        <v>0</v>
      </c>
      <c r="C75" s="106">
        <v>0</v>
      </c>
      <c r="D75" s="14" t="s">
        <v>131</v>
      </c>
      <c r="E75" s="132" t="s">
        <v>199</v>
      </c>
    </row>
    <row r="76" spans="1:5" ht="37.5" customHeight="1" x14ac:dyDescent="0.25">
      <c r="A76" s="51" t="s">
        <v>53</v>
      </c>
      <c r="B76" s="71">
        <v>0</v>
      </c>
      <c r="C76" s="106">
        <v>2</v>
      </c>
      <c r="D76" s="14" t="s">
        <v>131</v>
      </c>
      <c r="E76" s="149" t="s">
        <v>201</v>
      </c>
    </row>
    <row r="77" spans="1:5" ht="13.5" customHeight="1" x14ac:dyDescent="0.25">
      <c r="A77" s="51" t="s">
        <v>54</v>
      </c>
      <c r="B77" s="71">
        <v>0</v>
      </c>
      <c r="C77" s="106">
        <v>0</v>
      </c>
      <c r="D77" s="14" t="s">
        <v>131</v>
      </c>
      <c r="E77" s="132" t="s">
        <v>199</v>
      </c>
    </row>
    <row r="78" spans="1:5" ht="40.5" customHeight="1" x14ac:dyDescent="0.25">
      <c r="A78" s="51" t="s">
        <v>57</v>
      </c>
      <c r="B78" s="71">
        <v>1</v>
      </c>
      <c r="C78" s="106">
        <v>0</v>
      </c>
      <c r="D78" s="14" t="s">
        <v>131</v>
      </c>
      <c r="E78" s="149" t="s">
        <v>198</v>
      </c>
    </row>
    <row r="79" spans="1:5" ht="13.5" customHeight="1" x14ac:dyDescent="0.25">
      <c r="A79" s="51" t="s">
        <v>58</v>
      </c>
      <c r="B79" s="71">
        <v>0</v>
      </c>
      <c r="C79" s="106">
        <v>0</v>
      </c>
      <c r="D79" s="14" t="s">
        <v>131</v>
      </c>
      <c r="E79" s="132" t="s">
        <v>199</v>
      </c>
    </row>
    <row r="80" spans="1:5" ht="13.5" customHeight="1" thickBot="1" x14ac:dyDescent="0.3">
      <c r="A80" s="52" t="s">
        <v>56</v>
      </c>
      <c r="B80" s="70">
        <v>0</v>
      </c>
      <c r="C80" s="122">
        <v>0</v>
      </c>
      <c r="D80" s="14" t="s">
        <v>131</v>
      </c>
      <c r="E80" s="132" t="s">
        <v>199</v>
      </c>
    </row>
    <row r="81" spans="1:9" ht="13.5" customHeight="1" thickBot="1" x14ac:dyDescent="0.3">
      <c r="A81" s="53"/>
      <c r="B81" s="73"/>
      <c r="C81" s="154"/>
      <c r="D81" s="10"/>
      <c r="E81" s="45"/>
    </row>
    <row r="82" spans="1:9" ht="13.5" customHeight="1" thickBot="1" x14ac:dyDescent="0.3">
      <c r="A82" s="27" t="s">
        <v>212</v>
      </c>
      <c r="B82" s="76"/>
      <c r="C82" s="156"/>
      <c r="D82" s="25"/>
      <c r="E82" s="25"/>
    </row>
    <row r="83" spans="1:9" ht="13.5" customHeight="1" x14ac:dyDescent="0.25">
      <c r="A83" s="51" t="s">
        <v>60</v>
      </c>
      <c r="B83" s="71">
        <v>0</v>
      </c>
      <c r="C83" s="106">
        <v>0</v>
      </c>
      <c r="D83" s="14" t="s">
        <v>131</v>
      </c>
      <c r="E83" s="132" t="s">
        <v>199</v>
      </c>
    </row>
    <row r="84" spans="1:9" ht="42" customHeight="1" x14ac:dyDescent="0.25">
      <c r="A84" s="51" t="s">
        <v>61</v>
      </c>
      <c r="B84" s="71">
        <v>1</v>
      </c>
      <c r="C84" s="106">
        <v>0</v>
      </c>
      <c r="D84" s="14" t="s">
        <v>131</v>
      </c>
      <c r="E84" s="149" t="s">
        <v>198</v>
      </c>
    </row>
    <row r="85" spans="1:9" ht="13.5" customHeight="1" x14ac:dyDescent="0.25">
      <c r="A85" s="51" t="s">
        <v>62</v>
      </c>
      <c r="B85" s="71">
        <v>1</v>
      </c>
      <c r="C85" s="106">
        <v>1</v>
      </c>
      <c r="D85" s="14" t="s">
        <v>131</v>
      </c>
      <c r="E85" s="132" t="s">
        <v>199</v>
      </c>
    </row>
    <row r="86" spans="1:9" ht="13.5" customHeight="1" x14ac:dyDescent="0.25">
      <c r="A86" s="51" t="s">
        <v>63</v>
      </c>
      <c r="B86" s="71">
        <v>0</v>
      </c>
      <c r="C86" s="106">
        <v>0</v>
      </c>
      <c r="D86" s="14" t="s">
        <v>131</v>
      </c>
      <c r="E86" s="132" t="s">
        <v>199</v>
      </c>
    </row>
    <row r="87" spans="1:9" ht="13.5" customHeight="1" thickBot="1" x14ac:dyDescent="0.3">
      <c r="A87" s="51" t="s">
        <v>64</v>
      </c>
      <c r="B87" s="71">
        <v>0</v>
      </c>
      <c r="C87" s="106">
        <v>0</v>
      </c>
      <c r="D87" s="14" t="s">
        <v>131</v>
      </c>
      <c r="E87" s="132" t="s">
        <v>199</v>
      </c>
    </row>
    <row r="88" spans="1:9" ht="13.5" customHeight="1" thickBot="1" x14ac:dyDescent="0.3">
      <c r="A88" s="53"/>
      <c r="B88" s="73"/>
      <c r="C88" s="154"/>
      <c r="D88" s="10"/>
      <c r="E88" s="45"/>
    </row>
    <row r="89" spans="1:9" ht="13.5" customHeight="1" thickBot="1" x14ac:dyDescent="0.3">
      <c r="A89" s="27" t="s">
        <v>65</v>
      </c>
      <c r="B89" s="76"/>
      <c r="C89" s="156"/>
      <c r="D89" s="25"/>
      <c r="E89" s="25"/>
    </row>
    <row r="90" spans="1:9" ht="36.75" customHeight="1" x14ac:dyDescent="0.25">
      <c r="A90" s="51" t="s">
        <v>66</v>
      </c>
      <c r="B90" s="71">
        <v>1</v>
      </c>
      <c r="C90" s="106">
        <v>0</v>
      </c>
      <c r="D90" s="14" t="s">
        <v>131</v>
      </c>
      <c r="E90" s="149" t="s">
        <v>198</v>
      </c>
    </row>
    <row r="91" spans="1:9" ht="34.5" customHeight="1" x14ac:dyDescent="0.25">
      <c r="A91" s="51" t="s">
        <v>67</v>
      </c>
      <c r="B91" s="71">
        <v>1</v>
      </c>
      <c r="C91" s="106">
        <v>2</v>
      </c>
      <c r="D91" s="14" t="s">
        <v>131</v>
      </c>
      <c r="E91" s="149" t="s">
        <v>201</v>
      </c>
    </row>
    <row r="92" spans="1:9" ht="39.75" customHeight="1" x14ac:dyDescent="0.25">
      <c r="A92" s="51" t="s">
        <v>68</v>
      </c>
      <c r="B92" s="71">
        <v>1</v>
      </c>
      <c r="C92" s="106">
        <v>0</v>
      </c>
      <c r="D92" s="14" t="s">
        <v>131</v>
      </c>
      <c r="E92" s="149" t="s">
        <v>198</v>
      </c>
    </row>
    <row r="93" spans="1:9" ht="13.5" customHeight="1" x14ac:dyDescent="0.25">
      <c r="A93" s="51" t="s">
        <v>69</v>
      </c>
      <c r="B93" s="71">
        <v>0</v>
      </c>
      <c r="C93" s="106">
        <v>0</v>
      </c>
      <c r="D93" s="14" t="s">
        <v>131</v>
      </c>
      <c r="E93" s="132" t="s">
        <v>199</v>
      </c>
    </row>
    <row r="94" spans="1:9" ht="13.5" customHeight="1" thickBot="1" x14ac:dyDescent="0.3">
      <c r="A94" s="52" t="s">
        <v>70</v>
      </c>
      <c r="B94" s="71">
        <v>0</v>
      </c>
      <c r="C94" s="122">
        <v>0</v>
      </c>
      <c r="D94" s="14" t="s">
        <v>131</v>
      </c>
      <c r="E94" s="132" t="s">
        <v>199</v>
      </c>
      <c r="I94" s="2" t="s">
        <v>71</v>
      </c>
    </row>
    <row r="95" spans="1:9" ht="9.75" customHeight="1" thickBot="1" x14ac:dyDescent="0.3">
      <c r="A95" s="53"/>
      <c r="B95" s="73"/>
      <c r="C95" s="154"/>
      <c r="D95" s="10"/>
      <c r="E95" s="45"/>
    </row>
    <row r="96" spans="1:9" ht="15.75" thickBot="1" x14ac:dyDescent="0.3">
      <c r="A96" s="27" t="s">
        <v>72</v>
      </c>
      <c r="B96" s="158">
        <v>370</v>
      </c>
      <c r="C96" s="156">
        <v>604</v>
      </c>
      <c r="D96" s="25" t="s">
        <v>131</v>
      </c>
      <c r="E96" s="25"/>
    </row>
    <row r="97" spans="1:3" x14ac:dyDescent="0.25">
      <c r="A97" s="183" t="s">
        <v>82</v>
      </c>
      <c r="B97" s="183" t="s">
        <v>258</v>
      </c>
      <c r="C97" s="182"/>
    </row>
    <row r="98" spans="1:3" x14ac:dyDescent="0.25">
      <c r="A98" s="3"/>
    </row>
    <row r="99" spans="1:3" x14ac:dyDescent="0.25">
      <c r="A99" s="40"/>
      <c r="B99" s="40"/>
    </row>
  </sheetData>
  <mergeCells count="12">
    <mergeCell ref="A8:E8"/>
    <mergeCell ref="A9:E9"/>
    <mergeCell ref="A10:E10"/>
    <mergeCell ref="A12:E12"/>
    <mergeCell ref="A13:E13"/>
    <mergeCell ref="A11:E11"/>
    <mergeCell ref="A7:E7"/>
    <mergeCell ref="A1:E1"/>
    <mergeCell ref="A2:E2"/>
    <mergeCell ref="A4:E4"/>
    <mergeCell ref="A5:E5"/>
    <mergeCell ref="A6:E6"/>
  </mergeCells>
  <pageMargins left="0.51181102362204722" right="0.24" top="0.34" bottom="0.28000000000000003" header="0.17" footer="0.17"/>
  <pageSetup paperSize="9" scale="37" orientation="portrait" r:id="rId1"/>
  <colBreaks count="1" manualBreakCount="1">
    <brk id="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99"/>
  <sheetViews>
    <sheetView view="pageBreakPreview" zoomScale="110" zoomScaleNormal="160" zoomScaleSheetLayoutView="110" workbookViewId="0">
      <selection activeCell="E97" sqref="E97"/>
    </sheetView>
  </sheetViews>
  <sheetFormatPr defaultColWidth="30.85546875" defaultRowHeight="15" x14ac:dyDescent="0.25"/>
  <cols>
    <col min="1" max="1" width="38.5703125" customWidth="1"/>
    <col min="2" max="2" width="15.140625" customWidth="1"/>
    <col min="3" max="3" width="13.28515625" customWidth="1"/>
    <col min="4" max="4" width="13.7109375" customWidth="1"/>
    <col min="5" max="5" width="51.42578125" customWidth="1"/>
  </cols>
  <sheetData>
    <row r="1" spans="1:10" x14ac:dyDescent="0.25">
      <c r="A1" s="200" t="s">
        <v>73</v>
      </c>
      <c r="B1" s="200"/>
      <c r="C1" s="200"/>
      <c r="D1" s="200"/>
      <c r="E1" s="200"/>
      <c r="F1" s="1"/>
      <c r="G1" s="1"/>
      <c r="H1" s="1"/>
    </row>
    <row r="2" spans="1:10" x14ac:dyDescent="0.25">
      <c r="A2" s="200" t="s">
        <v>74</v>
      </c>
      <c r="B2" s="200"/>
      <c r="C2" s="200"/>
      <c r="D2" s="200"/>
      <c r="E2" s="200"/>
      <c r="F2" s="1"/>
      <c r="G2" s="1"/>
      <c r="H2" s="1"/>
    </row>
    <row r="3" spans="1:10" ht="9" customHeight="1" x14ac:dyDescent="0.25">
      <c r="A3" s="67"/>
      <c r="B3" s="67"/>
      <c r="C3" s="67"/>
      <c r="D3" s="67"/>
      <c r="E3" s="67"/>
      <c r="F3" s="67"/>
      <c r="G3" s="67"/>
      <c r="H3" s="67"/>
    </row>
    <row r="4" spans="1:10" x14ac:dyDescent="0.25">
      <c r="A4" s="200" t="s">
        <v>99</v>
      </c>
      <c r="B4" s="200"/>
      <c r="C4" s="200"/>
      <c r="D4" s="200"/>
      <c r="E4" s="200"/>
      <c r="F4" s="67"/>
      <c r="G4" s="67"/>
      <c r="H4" s="67"/>
    </row>
    <row r="5" spans="1:10" ht="9" customHeight="1" x14ac:dyDescent="0.25">
      <c r="A5" s="206"/>
      <c r="B5" s="206"/>
      <c r="C5" s="206"/>
      <c r="D5" s="206"/>
      <c r="E5" s="206"/>
      <c r="F5" s="67"/>
      <c r="G5" s="67"/>
      <c r="H5" s="67"/>
    </row>
    <row r="6" spans="1:10" ht="38.25" customHeight="1" x14ac:dyDescent="0.25">
      <c r="A6" s="202" t="s">
        <v>105</v>
      </c>
      <c r="B6" s="202"/>
      <c r="C6" s="202"/>
      <c r="D6" s="202"/>
      <c r="E6" s="202"/>
      <c r="F6" s="41"/>
      <c r="G6" s="41"/>
      <c r="H6" s="41"/>
      <c r="I6" s="41"/>
      <c r="J6" s="4"/>
    </row>
    <row r="7" spans="1:10" ht="11.25" customHeight="1" x14ac:dyDescent="0.25">
      <c r="A7" s="202"/>
      <c r="B7" s="202"/>
      <c r="C7" s="202"/>
      <c r="D7" s="202"/>
      <c r="E7" s="202"/>
      <c r="F7" s="4"/>
      <c r="G7" s="4"/>
      <c r="H7" s="4"/>
      <c r="I7" s="4"/>
      <c r="J7" s="4"/>
    </row>
    <row r="8" spans="1:10" ht="37.5" customHeight="1" x14ac:dyDescent="0.25">
      <c r="A8" s="202" t="s">
        <v>106</v>
      </c>
      <c r="B8" s="202"/>
      <c r="C8" s="202"/>
      <c r="D8" s="202"/>
      <c r="E8" s="202"/>
      <c r="F8" s="4"/>
      <c r="G8" s="4"/>
      <c r="H8" s="4"/>
      <c r="I8" s="4"/>
      <c r="J8" s="4"/>
    </row>
    <row r="9" spans="1:10" ht="13.5" customHeight="1" x14ac:dyDescent="0.25">
      <c r="A9" s="202"/>
      <c r="B9" s="202"/>
      <c r="C9" s="202"/>
      <c r="D9" s="202"/>
      <c r="E9" s="202"/>
      <c r="F9" s="4"/>
      <c r="G9" s="4"/>
      <c r="H9" s="4"/>
      <c r="I9" s="4"/>
      <c r="J9" s="4"/>
    </row>
    <row r="10" spans="1:10" ht="24" customHeight="1" x14ac:dyDescent="0.25">
      <c r="A10" s="198" t="s">
        <v>108</v>
      </c>
      <c r="B10" s="198"/>
      <c r="C10" s="198"/>
      <c r="D10" s="198"/>
      <c r="E10" s="198"/>
      <c r="F10" s="4"/>
      <c r="G10" s="4"/>
      <c r="H10" s="4"/>
      <c r="I10" s="4"/>
      <c r="J10" s="4"/>
    </row>
    <row r="11" spans="1:10" ht="18.75" customHeight="1" x14ac:dyDescent="0.25">
      <c r="A11" s="198" t="s">
        <v>220</v>
      </c>
      <c r="B11" s="198"/>
      <c r="C11" s="198"/>
      <c r="D11" s="198"/>
      <c r="E11" s="198"/>
      <c r="F11" s="4"/>
      <c r="G11" s="4"/>
      <c r="H11" s="4"/>
      <c r="I11" s="4"/>
      <c r="J11" s="4"/>
    </row>
    <row r="12" spans="1:10" ht="14.25" customHeight="1" x14ac:dyDescent="0.25">
      <c r="A12" s="208" t="s">
        <v>221</v>
      </c>
      <c r="B12" s="208"/>
      <c r="C12" s="208"/>
      <c r="D12" s="208"/>
      <c r="E12" s="208"/>
      <c r="F12" s="4"/>
      <c r="G12" s="4"/>
      <c r="H12" s="4"/>
      <c r="I12" s="4"/>
      <c r="J12" s="4"/>
    </row>
    <row r="13" spans="1:10" ht="12.75" customHeight="1" x14ac:dyDescent="0.25">
      <c r="A13" s="209"/>
      <c r="B13" s="209"/>
      <c r="C13" s="209"/>
      <c r="D13" s="209"/>
      <c r="E13" s="209"/>
    </row>
    <row r="14" spans="1:10" ht="65.25" customHeight="1" x14ac:dyDescent="0.25">
      <c r="A14" s="91" t="s">
        <v>77</v>
      </c>
      <c r="B14" s="92" t="s">
        <v>81</v>
      </c>
      <c r="C14" s="92" t="s">
        <v>79</v>
      </c>
      <c r="D14" s="92" t="s">
        <v>80</v>
      </c>
      <c r="E14" s="92" t="s">
        <v>133</v>
      </c>
    </row>
    <row r="15" spans="1:10" ht="7.5" customHeight="1" thickBot="1" x14ac:dyDescent="0.3">
      <c r="A15" s="50"/>
      <c r="B15" s="69"/>
      <c r="C15" s="30"/>
      <c r="D15" s="14"/>
      <c r="E15" s="14"/>
    </row>
    <row r="16" spans="1:10" ht="15.75" thickBot="1" x14ac:dyDescent="0.3">
      <c r="A16" s="19" t="s">
        <v>0</v>
      </c>
      <c r="B16" s="21"/>
      <c r="C16" s="29"/>
      <c r="D16" s="19"/>
      <c r="E16" s="19"/>
    </row>
    <row r="17" spans="1:5" ht="13.5" customHeight="1" x14ac:dyDescent="0.25">
      <c r="A17" s="50" t="s">
        <v>1</v>
      </c>
      <c r="B17" s="70">
        <v>3</v>
      </c>
      <c r="C17" s="30">
        <v>4</v>
      </c>
      <c r="D17" s="14" t="s">
        <v>131</v>
      </c>
      <c r="E17" s="42" t="s">
        <v>164</v>
      </c>
    </row>
    <row r="18" spans="1:5" ht="13.5" customHeight="1" x14ac:dyDescent="0.25">
      <c r="A18" s="51" t="s">
        <v>2</v>
      </c>
      <c r="B18" s="71">
        <v>5</v>
      </c>
      <c r="C18" s="31">
        <v>5</v>
      </c>
      <c r="D18" s="14" t="s">
        <v>131</v>
      </c>
      <c r="E18" s="9" t="s">
        <v>165</v>
      </c>
    </row>
    <row r="19" spans="1:5" ht="13.5" customHeight="1" x14ac:dyDescent="0.25">
      <c r="A19" s="51" t="s">
        <v>3</v>
      </c>
      <c r="B19" s="71">
        <v>3</v>
      </c>
      <c r="C19" s="31">
        <v>16</v>
      </c>
      <c r="D19" s="14" t="s">
        <v>131</v>
      </c>
      <c r="E19" s="43" t="s">
        <v>166</v>
      </c>
    </row>
    <row r="20" spans="1:5" ht="13.5" customHeight="1" x14ac:dyDescent="0.25">
      <c r="A20" s="51" t="s">
        <v>4</v>
      </c>
      <c r="B20" s="71">
        <v>0</v>
      </c>
      <c r="C20" s="31">
        <v>9</v>
      </c>
      <c r="D20" s="14" t="s">
        <v>131</v>
      </c>
      <c r="E20" s="43" t="s">
        <v>167</v>
      </c>
    </row>
    <row r="21" spans="1:5" ht="13.5" customHeight="1" x14ac:dyDescent="0.25">
      <c r="A21" s="51" t="s">
        <v>5</v>
      </c>
      <c r="B21" s="71">
        <v>4</v>
      </c>
      <c r="C21" s="31">
        <v>5</v>
      </c>
      <c r="D21" s="14" t="s">
        <v>131</v>
      </c>
      <c r="E21" s="9" t="s">
        <v>164</v>
      </c>
    </row>
    <row r="22" spans="1:5" ht="13.5" customHeight="1" x14ac:dyDescent="0.25">
      <c r="A22" s="51" t="s">
        <v>6</v>
      </c>
      <c r="B22" s="71">
        <v>3</v>
      </c>
      <c r="C22" s="31">
        <v>4</v>
      </c>
      <c r="D22" s="14" t="s">
        <v>131</v>
      </c>
      <c r="E22" s="43" t="s">
        <v>164</v>
      </c>
    </row>
    <row r="23" spans="1:5" ht="13.5" customHeight="1" x14ac:dyDescent="0.25">
      <c r="A23" s="51" t="s">
        <v>7</v>
      </c>
      <c r="B23" s="71">
        <v>0</v>
      </c>
      <c r="C23" s="31">
        <v>10</v>
      </c>
      <c r="D23" s="14" t="s">
        <v>131</v>
      </c>
      <c r="E23" s="43" t="s">
        <v>167</v>
      </c>
    </row>
    <row r="24" spans="1:5" ht="13.5" customHeight="1" x14ac:dyDescent="0.25">
      <c r="A24" s="50" t="s">
        <v>8</v>
      </c>
      <c r="B24" s="70">
        <v>3</v>
      </c>
      <c r="C24" s="30">
        <v>34</v>
      </c>
      <c r="D24" s="14" t="s">
        <v>131</v>
      </c>
      <c r="E24" s="43" t="s">
        <v>166</v>
      </c>
    </row>
    <row r="25" spans="1:5" ht="13.5" customHeight="1" thickBot="1" x14ac:dyDescent="0.3">
      <c r="A25" s="52" t="s">
        <v>9</v>
      </c>
      <c r="B25" s="72">
        <v>2</v>
      </c>
      <c r="C25" s="7">
        <v>0</v>
      </c>
      <c r="D25" s="14" t="s">
        <v>131</v>
      </c>
      <c r="E25" s="44" t="s">
        <v>168</v>
      </c>
    </row>
    <row r="26" spans="1:5" ht="13.5" customHeight="1" thickBot="1" x14ac:dyDescent="0.3">
      <c r="A26" s="53"/>
      <c r="B26" s="6"/>
      <c r="C26" s="32"/>
      <c r="D26" s="10"/>
      <c r="E26" s="45"/>
    </row>
    <row r="27" spans="1:5" ht="13.5" customHeight="1" thickBot="1" x14ac:dyDescent="0.3">
      <c r="A27" s="23" t="s">
        <v>10</v>
      </c>
      <c r="B27" s="22"/>
      <c r="C27" s="33"/>
      <c r="D27" s="20"/>
      <c r="E27" s="20"/>
    </row>
    <row r="28" spans="1:5" ht="13.5" customHeight="1" x14ac:dyDescent="0.25">
      <c r="A28" s="54" t="s">
        <v>11</v>
      </c>
      <c r="B28" s="70">
        <v>2</v>
      </c>
      <c r="C28" s="34">
        <v>10</v>
      </c>
      <c r="D28" s="14" t="s">
        <v>131</v>
      </c>
      <c r="E28" s="43" t="s">
        <v>166</v>
      </c>
    </row>
    <row r="29" spans="1:5" ht="13.5" customHeight="1" x14ac:dyDescent="0.25">
      <c r="A29" s="51" t="s">
        <v>12</v>
      </c>
      <c r="B29" s="71">
        <v>3</v>
      </c>
      <c r="C29" s="31">
        <v>5</v>
      </c>
      <c r="D29" s="14" t="s">
        <v>131</v>
      </c>
      <c r="E29" s="43" t="s">
        <v>166</v>
      </c>
    </row>
    <row r="30" spans="1:5" ht="13.5" customHeight="1" thickBot="1" x14ac:dyDescent="0.3">
      <c r="A30" s="51" t="s">
        <v>13</v>
      </c>
      <c r="B30" s="71">
        <v>20</v>
      </c>
      <c r="C30" s="31">
        <v>5</v>
      </c>
      <c r="D30" s="14" t="s">
        <v>131</v>
      </c>
      <c r="E30" s="44" t="s">
        <v>169</v>
      </c>
    </row>
    <row r="31" spans="1:5" ht="13.5" customHeight="1" thickBot="1" x14ac:dyDescent="0.3">
      <c r="A31" s="51" t="s">
        <v>14</v>
      </c>
      <c r="B31" s="71">
        <v>4</v>
      </c>
      <c r="C31" s="31">
        <v>1</v>
      </c>
      <c r="D31" s="14" t="s">
        <v>131</v>
      </c>
      <c r="E31" s="44" t="s">
        <v>168</v>
      </c>
    </row>
    <row r="32" spans="1:5" ht="13.5" customHeight="1" x14ac:dyDescent="0.25">
      <c r="A32" s="51" t="s">
        <v>15</v>
      </c>
      <c r="B32" s="71">
        <v>18</v>
      </c>
      <c r="C32" s="31">
        <v>31</v>
      </c>
      <c r="D32" s="14" t="s">
        <v>131</v>
      </c>
      <c r="E32" s="43" t="s">
        <v>166</v>
      </c>
    </row>
    <row r="33" spans="1:5" ht="13.5" customHeight="1" thickBot="1" x14ac:dyDescent="0.3">
      <c r="A33" s="52" t="s">
        <v>16</v>
      </c>
      <c r="B33" s="71">
        <v>0</v>
      </c>
      <c r="C33" s="35">
        <v>2</v>
      </c>
      <c r="D33" s="14" t="s">
        <v>131</v>
      </c>
      <c r="E33" s="43" t="s">
        <v>167</v>
      </c>
    </row>
    <row r="34" spans="1:5" ht="13.5" customHeight="1" thickBot="1" x14ac:dyDescent="0.3">
      <c r="A34" s="53"/>
      <c r="B34" s="6"/>
      <c r="C34" s="32"/>
      <c r="D34" s="10"/>
      <c r="E34" s="45"/>
    </row>
    <row r="35" spans="1:5" ht="13.5" customHeight="1" thickBot="1" x14ac:dyDescent="0.3">
      <c r="A35" s="23" t="s">
        <v>17</v>
      </c>
      <c r="B35" s="22"/>
      <c r="C35" s="33"/>
      <c r="D35" s="20"/>
      <c r="E35" s="20"/>
    </row>
    <row r="36" spans="1:5" ht="13.5" customHeight="1" x14ac:dyDescent="0.25">
      <c r="A36" s="50" t="s">
        <v>18</v>
      </c>
      <c r="B36" s="70">
        <v>6</v>
      </c>
      <c r="C36" s="30">
        <v>8</v>
      </c>
      <c r="D36" s="14" t="s">
        <v>131</v>
      </c>
      <c r="E36" s="43" t="s">
        <v>166</v>
      </c>
    </row>
    <row r="37" spans="1:5" ht="13.5" customHeight="1" x14ac:dyDescent="0.25">
      <c r="A37" s="51" t="s">
        <v>19</v>
      </c>
      <c r="B37" s="71">
        <v>3</v>
      </c>
      <c r="C37" s="31">
        <v>4</v>
      </c>
      <c r="D37" s="14" t="s">
        <v>131</v>
      </c>
      <c r="E37" s="43" t="s">
        <v>166</v>
      </c>
    </row>
    <row r="38" spans="1:5" ht="13.5" customHeight="1" x14ac:dyDescent="0.25">
      <c r="A38" s="51" t="s">
        <v>20</v>
      </c>
      <c r="B38" s="71">
        <v>7</v>
      </c>
      <c r="C38" s="31">
        <v>12</v>
      </c>
      <c r="D38" s="14" t="s">
        <v>131</v>
      </c>
      <c r="E38" s="43" t="s">
        <v>166</v>
      </c>
    </row>
    <row r="39" spans="1:5" ht="13.5" customHeight="1" x14ac:dyDescent="0.25">
      <c r="A39" s="51" t="s">
        <v>21</v>
      </c>
      <c r="B39" s="71">
        <v>4</v>
      </c>
      <c r="C39" s="31">
        <v>4</v>
      </c>
      <c r="D39" s="14" t="s">
        <v>131</v>
      </c>
      <c r="E39" s="9" t="s">
        <v>165</v>
      </c>
    </row>
    <row r="40" spans="1:5" ht="13.5" customHeight="1" x14ac:dyDescent="0.25">
      <c r="A40" s="51" t="s">
        <v>22</v>
      </c>
      <c r="B40" s="71">
        <v>50</v>
      </c>
      <c r="C40" s="31">
        <v>55</v>
      </c>
      <c r="D40" s="14" t="s">
        <v>131</v>
      </c>
      <c r="E40" s="43" t="s">
        <v>166</v>
      </c>
    </row>
    <row r="41" spans="1:5" ht="13.5" customHeight="1" thickBot="1" x14ac:dyDescent="0.3">
      <c r="A41" s="51" t="s">
        <v>23</v>
      </c>
      <c r="B41" s="71">
        <v>11</v>
      </c>
      <c r="C41" s="31">
        <v>9</v>
      </c>
      <c r="D41" s="14" t="s">
        <v>131</v>
      </c>
      <c r="E41" s="44" t="s">
        <v>168</v>
      </c>
    </row>
    <row r="42" spans="1:5" ht="13.5" customHeight="1" x14ac:dyDescent="0.25">
      <c r="A42" s="51" t="s">
        <v>24</v>
      </c>
      <c r="B42" s="70">
        <v>60</v>
      </c>
      <c r="C42" s="31">
        <v>75</v>
      </c>
      <c r="D42" s="14" t="s">
        <v>131</v>
      </c>
      <c r="E42" s="43" t="s">
        <v>166</v>
      </c>
    </row>
    <row r="43" spans="1:5" ht="13.5" customHeight="1" thickBot="1" x14ac:dyDescent="0.3">
      <c r="A43" s="52" t="s">
        <v>25</v>
      </c>
      <c r="B43" s="71">
        <v>12</v>
      </c>
      <c r="C43" s="35">
        <v>7</v>
      </c>
      <c r="D43" s="14" t="s">
        <v>131</v>
      </c>
      <c r="E43" s="44" t="s">
        <v>168</v>
      </c>
    </row>
    <row r="44" spans="1:5" ht="13.5" customHeight="1" thickBot="1" x14ac:dyDescent="0.3">
      <c r="A44" s="53"/>
      <c r="B44" s="73"/>
      <c r="C44" s="32"/>
      <c r="D44" s="10"/>
      <c r="E44" s="45"/>
    </row>
    <row r="45" spans="1:5" ht="28.5" customHeight="1" thickBot="1" x14ac:dyDescent="0.3">
      <c r="A45" s="146" t="s">
        <v>214</v>
      </c>
      <c r="B45" s="74"/>
      <c r="C45" s="33"/>
      <c r="D45" s="23"/>
      <c r="E45" s="23"/>
    </row>
    <row r="46" spans="1:5" ht="13.5" customHeight="1" x14ac:dyDescent="0.25">
      <c r="A46" s="51" t="s">
        <v>27</v>
      </c>
      <c r="B46" s="70">
        <v>10</v>
      </c>
      <c r="C46" s="31">
        <v>20</v>
      </c>
      <c r="D46" s="14" t="s">
        <v>131</v>
      </c>
      <c r="E46" s="43" t="s">
        <v>166</v>
      </c>
    </row>
    <row r="47" spans="1:5" ht="13.5" customHeight="1" thickBot="1" x14ac:dyDescent="0.3">
      <c r="A47" s="51" t="s">
        <v>28</v>
      </c>
      <c r="B47" s="71">
        <v>6</v>
      </c>
      <c r="C47" s="31">
        <v>5</v>
      </c>
      <c r="D47" s="14" t="s">
        <v>131</v>
      </c>
      <c r="E47" s="44" t="s">
        <v>168</v>
      </c>
    </row>
    <row r="48" spans="1:5" ht="13.5" customHeight="1" x14ac:dyDescent="0.25">
      <c r="A48" s="51" t="s">
        <v>29</v>
      </c>
      <c r="B48" s="71">
        <v>9</v>
      </c>
      <c r="C48" s="31">
        <v>18</v>
      </c>
      <c r="D48" s="14" t="s">
        <v>131</v>
      </c>
      <c r="E48" s="43" t="s">
        <v>166</v>
      </c>
    </row>
    <row r="49" spans="1:5" ht="13.5" customHeight="1" x14ac:dyDescent="0.25">
      <c r="A49" s="51" t="s">
        <v>30</v>
      </c>
      <c r="B49" s="71">
        <v>6</v>
      </c>
      <c r="C49" s="31">
        <v>9</v>
      </c>
      <c r="D49" s="14" t="s">
        <v>131</v>
      </c>
      <c r="E49" s="43" t="s">
        <v>166</v>
      </c>
    </row>
    <row r="50" spans="1:5" ht="13.5" customHeight="1" x14ac:dyDescent="0.25">
      <c r="A50" s="51" t="s">
        <v>31</v>
      </c>
      <c r="B50" s="71">
        <v>15</v>
      </c>
      <c r="C50" s="31">
        <v>44</v>
      </c>
      <c r="D50" s="14" t="s">
        <v>131</v>
      </c>
      <c r="E50" s="43" t="s">
        <v>166</v>
      </c>
    </row>
    <row r="51" spans="1:5" ht="13.5" customHeight="1" x14ac:dyDescent="0.25">
      <c r="A51" s="51" t="s">
        <v>32</v>
      </c>
      <c r="B51" s="71">
        <v>2</v>
      </c>
      <c r="C51" s="31">
        <v>16</v>
      </c>
      <c r="D51" s="14" t="s">
        <v>131</v>
      </c>
      <c r="E51" s="43" t="s">
        <v>166</v>
      </c>
    </row>
    <row r="52" spans="1:5" ht="13.5" customHeight="1" x14ac:dyDescent="0.25">
      <c r="A52" s="51" t="s">
        <v>33</v>
      </c>
      <c r="B52" s="70">
        <v>258</v>
      </c>
      <c r="C52" s="102">
        <v>321.2</v>
      </c>
      <c r="D52" s="14" t="s">
        <v>132</v>
      </c>
      <c r="E52" s="43"/>
    </row>
    <row r="53" spans="1:5" ht="13.5" customHeight="1" thickBot="1" x14ac:dyDescent="0.3">
      <c r="A53" s="51" t="s">
        <v>34</v>
      </c>
      <c r="B53" s="71">
        <v>30</v>
      </c>
      <c r="C53" s="31">
        <v>12</v>
      </c>
      <c r="D53" s="14" t="s">
        <v>131</v>
      </c>
      <c r="E53" s="44" t="s">
        <v>168</v>
      </c>
    </row>
    <row r="54" spans="1:5" ht="13.5" customHeight="1" x14ac:dyDescent="0.25">
      <c r="A54" s="51" t="s">
        <v>35</v>
      </c>
      <c r="B54" s="70">
        <v>17</v>
      </c>
      <c r="C54" s="36">
        <v>30</v>
      </c>
      <c r="D54" s="14" t="s">
        <v>131</v>
      </c>
      <c r="E54" s="43" t="s">
        <v>166</v>
      </c>
    </row>
    <row r="55" spans="1:5" ht="13.5" customHeight="1" x14ac:dyDescent="0.25">
      <c r="A55" s="51" t="s">
        <v>36</v>
      </c>
      <c r="B55" s="71">
        <v>1</v>
      </c>
      <c r="C55" s="31">
        <v>14</v>
      </c>
      <c r="D55" s="14" t="s">
        <v>131</v>
      </c>
      <c r="E55" s="43" t="s">
        <v>166</v>
      </c>
    </row>
    <row r="56" spans="1:5" ht="13.5" customHeight="1" thickBot="1" x14ac:dyDescent="0.3">
      <c r="A56" s="51" t="s">
        <v>37</v>
      </c>
      <c r="B56" s="71">
        <v>5</v>
      </c>
      <c r="C56" s="31">
        <v>3</v>
      </c>
      <c r="D56" s="14" t="s">
        <v>131</v>
      </c>
      <c r="E56" s="44" t="s">
        <v>168</v>
      </c>
    </row>
    <row r="57" spans="1:5" ht="13.5" customHeight="1" thickBot="1" x14ac:dyDescent="0.3">
      <c r="A57" s="51" t="s">
        <v>38</v>
      </c>
      <c r="B57" s="71">
        <v>1</v>
      </c>
      <c r="C57" s="36">
        <v>19</v>
      </c>
      <c r="D57" s="14" t="s">
        <v>131</v>
      </c>
      <c r="E57" s="43" t="s">
        <v>166</v>
      </c>
    </row>
    <row r="58" spans="1:5" ht="13.5" customHeight="1" thickBot="1" x14ac:dyDescent="0.3">
      <c r="A58" s="53"/>
      <c r="B58" s="73"/>
      <c r="C58" s="32"/>
      <c r="D58" s="10"/>
      <c r="E58" s="45"/>
    </row>
    <row r="59" spans="1:5" ht="13.5" customHeight="1" thickBot="1" x14ac:dyDescent="0.3">
      <c r="A59" s="23" t="s">
        <v>39</v>
      </c>
      <c r="B59" s="74"/>
      <c r="C59" s="33"/>
      <c r="D59" s="20"/>
      <c r="E59" s="20"/>
    </row>
    <row r="60" spans="1:5" ht="13.5" customHeight="1" x14ac:dyDescent="0.25">
      <c r="A60" s="51" t="s">
        <v>40</v>
      </c>
      <c r="B60" s="70">
        <v>60</v>
      </c>
      <c r="C60" s="31">
        <v>66</v>
      </c>
      <c r="D60" s="14" t="s">
        <v>131</v>
      </c>
      <c r="E60" s="43" t="s">
        <v>166</v>
      </c>
    </row>
    <row r="61" spans="1:5" ht="13.5" customHeight="1" thickBot="1" x14ac:dyDescent="0.3">
      <c r="A61" s="51" t="s">
        <v>41</v>
      </c>
      <c r="B61" s="71">
        <v>10</v>
      </c>
      <c r="C61" s="31">
        <v>6</v>
      </c>
      <c r="D61" s="14" t="s">
        <v>131</v>
      </c>
      <c r="E61" s="44" t="s">
        <v>168</v>
      </c>
    </row>
    <row r="62" spans="1:5" ht="13.5" customHeight="1" x14ac:dyDescent="0.25">
      <c r="A62" s="51" t="s">
        <v>42</v>
      </c>
      <c r="B62" s="71">
        <v>4</v>
      </c>
      <c r="C62" s="31">
        <v>4</v>
      </c>
      <c r="D62" s="14" t="s">
        <v>131</v>
      </c>
      <c r="E62" s="43" t="s">
        <v>170</v>
      </c>
    </row>
    <row r="63" spans="1:5" ht="13.5" customHeight="1" x14ac:dyDescent="0.25">
      <c r="A63" s="51" t="s">
        <v>43</v>
      </c>
      <c r="B63" s="71">
        <v>2</v>
      </c>
      <c r="C63" s="31">
        <v>4</v>
      </c>
      <c r="D63" s="14" t="s">
        <v>131</v>
      </c>
      <c r="E63" s="43" t="s">
        <v>166</v>
      </c>
    </row>
    <row r="64" spans="1:5" ht="13.5" customHeight="1" thickBot="1" x14ac:dyDescent="0.3">
      <c r="A64" s="51" t="s">
        <v>44</v>
      </c>
      <c r="B64" s="71">
        <v>75</v>
      </c>
      <c r="C64" s="31">
        <v>4</v>
      </c>
      <c r="D64" s="14" t="s">
        <v>131</v>
      </c>
      <c r="E64" s="44" t="s">
        <v>169</v>
      </c>
    </row>
    <row r="65" spans="1:5" ht="13.5" customHeight="1" thickBot="1" x14ac:dyDescent="0.3">
      <c r="A65" s="52" t="s">
        <v>45</v>
      </c>
      <c r="B65" s="71">
        <v>10</v>
      </c>
      <c r="C65" s="35">
        <v>8</v>
      </c>
      <c r="D65" s="14" t="s">
        <v>131</v>
      </c>
      <c r="E65" s="44" t="s">
        <v>168</v>
      </c>
    </row>
    <row r="66" spans="1:5" ht="13.5" customHeight="1" thickBot="1" x14ac:dyDescent="0.3">
      <c r="A66" s="55"/>
      <c r="B66" s="72"/>
      <c r="C66" s="7"/>
      <c r="D66" s="11"/>
      <c r="E66" s="11"/>
    </row>
    <row r="67" spans="1:5" ht="13.5" customHeight="1" thickBot="1" x14ac:dyDescent="0.3">
      <c r="A67" s="27" t="s">
        <v>46</v>
      </c>
      <c r="B67" s="75"/>
      <c r="C67" s="37"/>
      <c r="D67" s="27"/>
      <c r="E67" s="27"/>
    </row>
    <row r="68" spans="1:5" ht="13.5" customHeight="1" thickBot="1" x14ac:dyDescent="0.3">
      <c r="A68" s="50" t="s">
        <v>48</v>
      </c>
      <c r="B68" s="70">
        <v>16</v>
      </c>
      <c r="C68" s="30">
        <v>9</v>
      </c>
      <c r="D68" s="14" t="s">
        <v>131</v>
      </c>
      <c r="E68" s="44" t="s">
        <v>168</v>
      </c>
    </row>
    <row r="69" spans="1:5" ht="13.5" customHeight="1" thickBot="1" x14ac:dyDescent="0.3">
      <c r="A69" s="51" t="s">
        <v>51</v>
      </c>
      <c r="B69" s="82">
        <v>10</v>
      </c>
      <c r="C69" s="31">
        <v>9</v>
      </c>
      <c r="D69" s="14" t="s">
        <v>131</v>
      </c>
      <c r="E69" s="44" t="s">
        <v>168</v>
      </c>
    </row>
    <row r="70" spans="1:5" ht="13.5" customHeight="1" x14ac:dyDescent="0.25">
      <c r="A70" s="51" t="s">
        <v>50</v>
      </c>
      <c r="B70" s="71">
        <v>27</v>
      </c>
      <c r="C70" s="31">
        <v>30</v>
      </c>
      <c r="D70" s="14" t="s">
        <v>131</v>
      </c>
      <c r="E70" s="43" t="s">
        <v>166</v>
      </c>
    </row>
    <row r="71" spans="1:5" ht="13.5" customHeight="1" x14ac:dyDescent="0.25">
      <c r="A71" s="51" t="s">
        <v>49</v>
      </c>
      <c r="B71" s="71">
        <v>6</v>
      </c>
      <c r="C71" s="31">
        <v>7</v>
      </c>
      <c r="D71" s="14" t="s">
        <v>131</v>
      </c>
      <c r="E71" s="43" t="s">
        <v>166</v>
      </c>
    </row>
    <row r="72" spans="1:5" ht="13.5" customHeight="1" thickBot="1" x14ac:dyDescent="0.3">
      <c r="A72" s="52" t="s">
        <v>47</v>
      </c>
      <c r="B72" s="60">
        <v>0.1</v>
      </c>
      <c r="C72" s="103">
        <v>221.6</v>
      </c>
      <c r="D72" s="14" t="s">
        <v>132</v>
      </c>
      <c r="E72" s="43" t="s">
        <v>166</v>
      </c>
    </row>
    <row r="73" spans="1:5" ht="13.5" customHeight="1" thickBot="1" x14ac:dyDescent="0.3">
      <c r="A73" s="53"/>
      <c r="B73" s="73"/>
      <c r="C73" s="32"/>
      <c r="D73" s="10"/>
      <c r="E73" s="45"/>
    </row>
    <row r="74" spans="1:5" ht="13.5" customHeight="1" thickBot="1" x14ac:dyDescent="0.3">
      <c r="A74" s="27" t="s">
        <v>52</v>
      </c>
      <c r="B74" s="75"/>
      <c r="C74" s="37"/>
      <c r="D74" s="26"/>
      <c r="E74" s="26"/>
    </row>
    <row r="75" spans="1:5" ht="13.5" customHeight="1" thickBot="1" x14ac:dyDescent="0.3">
      <c r="A75" s="51" t="s">
        <v>55</v>
      </c>
      <c r="B75" s="70">
        <v>28</v>
      </c>
      <c r="C75" s="31">
        <v>10</v>
      </c>
      <c r="D75" s="14" t="s">
        <v>131</v>
      </c>
      <c r="E75" s="44" t="s">
        <v>169</v>
      </c>
    </row>
    <row r="76" spans="1:5" ht="13.5" customHeight="1" x14ac:dyDescent="0.25">
      <c r="A76" s="51" t="s">
        <v>53</v>
      </c>
      <c r="B76" s="71">
        <v>22</v>
      </c>
      <c r="C76" s="31">
        <v>30</v>
      </c>
      <c r="D76" s="14" t="s">
        <v>131</v>
      </c>
      <c r="E76" s="43" t="s">
        <v>166</v>
      </c>
    </row>
    <row r="77" spans="1:5" ht="13.5" customHeight="1" x14ac:dyDescent="0.25">
      <c r="A77" s="51" t="s">
        <v>54</v>
      </c>
      <c r="B77" s="71">
        <v>5</v>
      </c>
      <c r="C77" s="31">
        <v>7</v>
      </c>
      <c r="D77" s="14" t="s">
        <v>131</v>
      </c>
      <c r="E77" s="43" t="s">
        <v>166</v>
      </c>
    </row>
    <row r="78" spans="1:5" ht="13.5" customHeight="1" thickBot="1" x14ac:dyDescent="0.3">
      <c r="A78" s="51" t="s">
        <v>57</v>
      </c>
      <c r="B78" s="71">
        <v>20</v>
      </c>
      <c r="C78" s="31">
        <v>4</v>
      </c>
      <c r="D78" s="14" t="s">
        <v>131</v>
      </c>
      <c r="E78" s="44" t="s">
        <v>169</v>
      </c>
    </row>
    <row r="79" spans="1:5" ht="13.5" customHeight="1" x14ac:dyDescent="0.25">
      <c r="A79" s="51" t="s">
        <v>58</v>
      </c>
      <c r="B79" s="71">
        <v>0</v>
      </c>
      <c r="C79" s="31">
        <v>4</v>
      </c>
      <c r="D79" s="14" t="s">
        <v>131</v>
      </c>
      <c r="E79" s="43" t="s">
        <v>171</v>
      </c>
    </row>
    <row r="80" spans="1:5" ht="13.5" customHeight="1" thickBot="1" x14ac:dyDescent="0.3">
      <c r="A80" s="52" t="s">
        <v>56</v>
      </c>
      <c r="B80" s="70">
        <v>0</v>
      </c>
      <c r="C80" s="35">
        <v>1</v>
      </c>
      <c r="D80" s="14" t="s">
        <v>131</v>
      </c>
      <c r="E80" s="43" t="s">
        <v>171</v>
      </c>
    </row>
    <row r="81" spans="1:9" ht="13.5" customHeight="1" thickBot="1" x14ac:dyDescent="0.3">
      <c r="A81" s="53"/>
      <c r="B81" s="73"/>
      <c r="C81" s="32"/>
      <c r="D81" s="10"/>
      <c r="E81" s="45"/>
    </row>
    <row r="82" spans="1:9" ht="13.5" customHeight="1" thickBot="1" x14ac:dyDescent="0.3">
      <c r="A82" s="27" t="s">
        <v>212</v>
      </c>
      <c r="B82" s="76"/>
      <c r="C82" s="38"/>
      <c r="D82" s="25"/>
      <c r="E82" s="25"/>
    </row>
    <row r="83" spans="1:9" ht="13.5" customHeight="1" x14ac:dyDescent="0.25">
      <c r="A83" s="51" t="s">
        <v>60</v>
      </c>
      <c r="B83" s="71">
        <v>18</v>
      </c>
      <c r="C83" s="31">
        <v>25</v>
      </c>
      <c r="D83" s="14" t="s">
        <v>131</v>
      </c>
      <c r="E83" s="43" t="s">
        <v>166</v>
      </c>
    </row>
    <row r="84" spans="1:9" ht="13.5" customHeight="1" x14ac:dyDescent="0.25">
      <c r="A84" s="51" t="s">
        <v>61</v>
      </c>
      <c r="B84" s="71">
        <v>9</v>
      </c>
      <c r="C84" s="31">
        <v>13</v>
      </c>
      <c r="D84" s="14" t="s">
        <v>131</v>
      </c>
      <c r="E84" s="43" t="s">
        <v>166</v>
      </c>
    </row>
    <row r="85" spans="1:9" ht="13.5" customHeight="1" x14ac:dyDescent="0.25">
      <c r="A85" s="51" t="s">
        <v>62</v>
      </c>
      <c r="B85" s="71">
        <v>15</v>
      </c>
      <c r="C85" s="31">
        <v>26</v>
      </c>
      <c r="D85" s="14" t="s">
        <v>131</v>
      </c>
      <c r="E85" s="43" t="s">
        <v>166</v>
      </c>
    </row>
    <row r="86" spans="1:9" ht="13.5" customHeight="1" x14ac:dyDescent="0.25">
      <c r="A86" s="51" t="s">
        <v>63</v>
      </c>
      <c r="B86" s="71">
        <v>0</v>
      </c>
      <c r="C86" s="31">
        <v>11</v>
      </c>
      <c r="D86" s="14" t="s">
        <v>131</v>
      </c>
      <c r="E86" s="43" t="s">
        <v>171</v>
      </c>
    </row>
    <row r="87" spans="1:9" ht="13.5" customHeight="1" x14ac:dyDescent="0.25">
      <c r="A87" s="51" t="s">
        <v>64</v>
      </c>
      <c r="B87" s="71">
        <v>4</v>
      </c>
      <c r="C87" s="31">
        <v>14</v>
      </c>
      <c r="D87" s="14" t="s">
        <v>131</v>
      </c>
      <c r="E87" s="43" t="s">
        <v>166</v>
      </c>
    </row>
    <row r="88" spans="1:9" ht="13.5" customHeight="1" x14ac:dyDescent="0.25">
      <c r="A88" s="51"/>
      <c r="B88" s="71"/>
      <c r="C88" s="31"/>
      <c r="D88" s="9"/>
      <c r="E88" s="9"/>
    </row>
    <row r="89" spans="1:9" ht="13.5" customHeight="1" thickBot="1" x14ac:dyDescent="0.3">
      <c r="A89" s="27" t="s">
        <v>65</v>
      </c>
      <c r="B89" s="75"/>
      <c r="C89" s="37"/>
      <c r="D89" s="26"/>
      <c r="E89" s="26"/>
    </row>
    <row r="90" spans="1:9" ht="13.5" customHeight="1" thickBot="1" x14ac:dyDescent="0.3">
      <c r="A90" s="51" t="s">
        <v>66</v>
      </c>
      <c r="B90" s="71">
        <v>12</v>
      </c>
      <c r="C90" s="31">
        <v>7</v>
      </c>
      <c r="D90" s="14" t="s">
        <v>131</v>
      </c>
      <c r="E90" s="44" t="s">
        <v>168</v>
      </c>
    </row>
    <row r="91" spans="1:9" ht="13.5" customHeight="1" thickBot="1" x14ac:dyDescent="0.3">
      <c r="A91" s="51" t="s">
        <v>67</v>
      </c>
      <c r="B91" s="71">
        <v>22</v>
      </c>
      <c r="C91" s="31">
        <v>15</v>
      </c>
      <c r="D91" s="14" t="s">
        <v>131</v>
      </c>
      <c r="E91" s="44" t="s">
        <v>168</v>
      </c>
    </row>
    <row r="92" spans="1:9" ht="13.5" customHeight="1" x14ac:dyDescent="0.25">
      <c r="A92" s="51" t="s">
        <v>68</v>
      </c>
      <c r="B92" s="71">
        <v>22</v>
      </c>
      <c r="C92" s="31">
        <v>28</v>
      </c>
      <c r="D92" s="14" t="s">
        <v>131</v>
      </c>
      <c r="E92" s="43" t="s">
        <v>166</v>
      </c>
    </row>
    <row r="93" spans="1:9" ht="13.5" customHeight="1" x14ac:dyDescent="0.25">
      <c r="A93" s="51" t="s">
        <v>69</v>
      </c>
      <c r="B93" s="71">
        <v>22</v>
      </c>
      <c r="C93" s="31">
        <v>22</v>
      </c>
      <c r="D93" s="14" t="s">
        <v>131</v>
      </c>
      <c r="E93" s="9" t="s">
        <v>172</v>
      </c>
    </row>
    <row r="94" spans="1:9" ht="13.5" customHeight="1" thickBot="1" x14ac:dyDescent="0.3">
      <c r="A94" s="52" t="s">
        <v>70</v>
      </c>
      <c r="B94" s="71">
        <v>1</v>
      </c>
      <c r="C94" s="35">
        <v>10</v>
      </c>
      <c r="D94" s="14" t="s">
        <v>131</v>
      </c>
      <c r="E94" s="43" t="s">
        <v>166</v>
      </c>
      <c r="I94" s="2" t="s">
        <v>71</v>
      </c>
    </row>
    <row r="95" spans="1:9" ht="9.75" customHeight="1" thickBot="1" x14ac:dyDescent="0.3">
      <c r="A95" s="56"/>
      <c r="B95" s="77"/>
      <c r="C95" s="39"/>
      <c r="D95" s="12"/>
      <c r="E95" s="49"/>
    </row>
    <row r="96" spans="1:9" ht="15.75" thickBot="1" x14ac:dyDescent="0.3">
      <c r="A96" s="57" t="s">
        <v>72</v>
      </c>
      <c r="B96" s="101">
        <v>250</v>
      </c>
      <c r="C96" s="101">
        <v>321.2</v>
      </c>
      <c r="D96" s="20" t="s">
        <v>132</v>
      </c>
      <c r="E96" s="20"/>
    </row>
    <row r="97" spans="1:2" x14ac:dyDescent="0.25">
      <c r="A97" s="3" t="s">
        <v>82</v>
      </c>
      <c r="B97" s="78"/>
    </row>
    <row r="98" spans="1:2" x14ac:dyDescent="0.25">
      <c r="A98" s="3" t="s">
        <v>83</v>
      </c>
      <c r="B98" s="79"/>
    </row>
    <row r="99" spans="1:2" x14ac:dyDescent="0.25">
      <c r="A99" s="40"/>
      <c r="B99" s="80"/>
    </row>
  </sheetData>
  <mergeCells count="12">
    <mergeCell ref="A8:E8"/>
    <mergeCell ref="A9:E9"/>
    <mergeCell ref="A10:E10"/>
    <mergeCell ref="A12:E12"/>
    <mergeCell ref="A13:E13"/>
    <mergeCell ref="A11:E11"/>
    <mergeCell ref="A7:E7"/>
    <mergeCell ref="A1:E1"/>
    <mergeCell ref="A2:E2"/>
    <mergeCell ref="A4:E4"/>
    <mergeCell ref="A5:E5"/>
    <mergeCell ref="A6:E6"/>
  </mergeCells>
  <pageMargins left="0.51181102362204722" right="0.24" top="0.34" bottom="0.28000000000000003" header="0.17" footer="0.17"/>
  <pageSetup paperSize="9" scale="58" orientation="portrait" r:id="rId1"/>
  <colBreaks count="1" manualBreakCount="1">
    <brk id="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99"/>
  <sheetViews>
    <sheetView view="pageBreakPreview" zoomScale="110" zoomScaleNormal="160" zoomScaleSheetLayoutView="110" workbookViewId="0">
      <selection activeCell="C14" sqref="C14"/>
    </sheetView>
  </sheetViews>
  <sheetFormatPr defaultColWidth="30.85546875" defaultRowHeight="15" x14ac:dyDescent="0.25"/>
  <cols>
    <col min="1" max="1" width="38.5703125" customWidth="1"/>
    <col min="2" max="2" width="15.140625" customWidth="1"/>
    <col min="3" max="3" width="13.28515625" customWidth="1"/>
    <col min="4" max="4" width="13.7109375" customWidth="1"/>
    <col min="5" max="5" width="51.42578125" customWidth="1"/>
  </cols>
  <sheetData>
    <row r="1" spans="1:10" x14ac:dyDescent="0.25">
      <c r="A1" s="200" t="s">
        <v>73</v>
      </c>
      <c r="B1" s="200"/>
      <c r="C1" s="200"/>
      <c r="D1" s="200"/>
      <c r="E1" s="200"/>
      <c r="F1" s="1"/>
      <c r="G1" s="1"/>
      <c r="H1" s="1"/>
    </row>
    <row r="2" spans="1:10" x14ac:dyDescent="0.25">
      <c r="A2" s="200" t="s">
        <v>74</v>
      </c>
      <c r="B2" s="200"/>
      <c r="C2" s="200"/>
      <c r="D2" s="200"/>
      <c r="E2" s="200"/>
      <c r="F2" s="1"/>
      <c r="G2" s="1"/>
      <c r="H2" s="1"/>
    </row>
    <row r="3" spans="1:10" ht="9" customHeight="1" x14ac:dyDescent="0.25">
      <c r="A3" s="67"/>
      <c r="B3" s="67"/>
      <c r="C3" s="67"/>
      <c r="D3" s="67"/>
      <c r="E3" s="67"/>
      <c r="F3" s="67"/>
      <c r="G3" s="67"/>
      <c r="H3" s="67"/>
    </row>
    <row r="4" spans="1:10" x14ac:dyDescent="0.25">
      <c r="A4" s="200" t="s">
        <v>99</v>
      </c>
      <c r="B4" s="200"/>
      <c r="C4" s="200"/>
      <c r="D4" s="200"/>
      <c r="E4" s="200"/>
      <c r="F4" s="67"/>
      <c r="G4" s="67"/>
      <c r="H4" s="67"/>
    </row>
    <row r="5" spans="1:10" ht="9" customHeight="1" x14ac:dyDescent="0.25">
      <c r="A5" s="206"/>
      <c r="B5" s="206"/>
      <c r="C5" s="206"/>
      <c r="D5" s="206"/>
      <c r="E5" s="206"/>
      <c r="F5" s="67"/>
      <c r="G5" s="67"/>
      <c r="H5" s="67"/>
    </row>
    <row r="6" spans="1:10" ht="38.25" customHeight="1" x14ac:dyDescent="0.25">
      <c r="A6" s="202" t="s">
        <v>105</v>
      </c>
      <c r="B6" s="202"/>
      <c r="C6" s="202"/>
      <c r="D6" s="202"/>
      <c r="E6" s="202"/>
      <c r="F6" s="41"/>
      <c r="G6" s="41"/>
      <c r="H6" s="41"/>
      <c r="I6" s="41"/>
      <c r="J6" s="4"/>
    </row>
    <row r="7" spans="1:10" ht="11.25" customHeight="1" x14ac:dyDescent="0.25">
      <c r="A7" s="202"/>
      <c r="B7" s="202"/>
      <c r="C7" s="202"/>
      <c r="D7" s="202"/>
      <c r="E7" s="202"/>
      <c r="F7" s="4"/>
      <c r="G7" s="4"/>
      <c r="H7" s="4"/>
      <c r="I7" s="4"/>
      <c r="J7" s="4"/>
    </row>
    <row r="8" spans="1:10" ht="37.5" customHeight="1" x14ac:dyDescent="0.25">
      <c r="A8" s="202" t="s">
        <v>106</v>
      </c>
      <c r="B8" s="202"/>
      <c r="C8" s="202"/>
      <c r="D8" s="202"/>
      <c r="E8" s="202"/>
      <c r="F8" s="4"/>
      <c r="G8" s="4"/>
      <c r="H8" s="4"/>
      <c r="I8" s="4"/>
      <c r="J8" s="4"/>
    </row>
    <row r="9" spans="1:10" ht="13.5" customHeight="1" x14ac:dyDescent="0.25">
      <c r="A9" s="202"/>
      <c r="B9" s="202"/>
      <c r="C9" s="202"/>
      <c r="D9" s="202"/>
      <c r="E9" s="202"/>
      <c r="F9" s="4"/>
      <c r="G9" s="4"/>
      <c r="H9" s="4"/>
      <c r="I9" s="4"/>
      <c r="J9" s="4"/>
    </row>
    <row r="10" spans="1:10" ht="24" customHeight="1" x14ac:dyDescent="0.25">
      <c r="A10" s="198" t="s">
        <v>109</v>
      </c>
      <c r="B10" s="198"/>
      <c r="C10" s="198"/>
      <c r="D10" s="198"/>
      <c r="E10" s="198"/>
      <c r="F10" s="4"/>
      <c r="G10" s="4"/>
      <c r="H10" s="4"/>
      <c r="I10" s="4"/>
      <c r="J10" s="4"/>
    </row>
    <row r="11" spans="1:10" ht="14.25" customHeight="1" x14ac:dyDescent="0.25">
      <c r="A11" s="198" t="s">
        <v>222</v>
      </c>
      <c r="B11" s="198"/>
      <c r="C11" s="198"/>
      <c r="D11" s="198"/>
      <c r="E11" s="198"/>
      <c r="F11" s="4"/>
      <c r="G11" s="4"/>
      <c r="H11" s="4"/>
      <c r="I11" s="4"/>
      <c r="J11" s="4"/>
    </row>
    <row r="12" spans="1:10" ht="17.25" customHeight="1" x14ac:dyDescent="0.25">
      <c r="A12" s="208" t="s">
        <v>139</v>
      </c>
      <c r="B12" s="208"/>
      <c r="C12" s="208"/>
      <c r="D12" s="208"/>
      <c r="E12" s="208"/>
      <c r="F12" s="4"/>
      <c r="G12" s="4"/>
      <c r="H12" s="4"/>
      <c r="I12" s="4"/>
      <c r="J12" s="4"/>
    </row>
    <row r="13" spans="1:10" ht="12.75" customHeight="1" x14ac:dyDescent="0.25">
      <c r="A13" s="209"/>
      <c r="B13" s="209"/>
      <c r="C13" s="209"/>
      <c r="D13" s="209"/>
      <c r="E13" s="209"/>
    </row>
    <row r="14" spans="1:10" ht="66" customHeight="1" x14ac:dyDescent="0.25">
      <c r="A14" s="91" t="s">
        <v>77</v>
      </c>
      <c r="B14" s="92" t="s">
        <v>81</v>
      </c>
      <c r="C14" s="92" t="s">
        <v>240</v>
      </c>
      <c r="D14" s="92" t="s">
        <v>80</v>
      </c>
      <c r="E14" s="92" t="s">
        <v>133</v>
      </c>
    </row>
    <row r="15" spans="1:10" ht="7.5" customHeight="1" thickBot="1" x14ac:dyDescent="0.3">
      <c r="A15" s="50"/>
      <c r="B15" s="69"/>
      <c r="C15" s="30"/>
      <c r="D15" s="14"/>
      <c r="E15" s="14"/>
    </row>
    <row r="16" spans="1:10" ht="15.75" thickBot="1" x14ac:dyDescent="0.3">
      <c r="A16" s="19" t="s">
        <v>0</v>
      </c>
      <c r="B16" s="21"/>
      <c r="C16" s="94"/>
      <c r="D16" s="19"/>
      <c r="E16" s="19"/>
    </row>
    <row r="17" spans="1:5" ht="13.5" customHeight="1" x14ac:dyDescent="0.25">
      <c r="A17" s="50" t="s">
        <v>1</v>
      </c>
      <c r="B17" s="59">
        <v>90</v>
      </c>
      <c r="C17" s="113">
        <v>0</v>
      </c>
      <c r="D17" s="14" t="s">
        <v>84</v>
      </c>
      <c r="E17" s="42"/>
    </row>
    <row r="18" spans="1:5" ht="13.5" customHeight="1" x14ac:dyDescent="0.25">
      <c r="A18" s="51" t="s">
        <v>2</v>
      </c>
      <c r="B18" s="60">
        <v>85</v>
      </c>
      <c r="C18" s="114">
        <v>0</v>
      </c>
      <c r="D18" s="14" t="s">
        <v>84</v>
      </c>
      <c r="E18" s="9"/>
    </row>
    <row r="19" spans="1:5" ht="13.5" customHeight="1" x14ac:dyDescent="0.25">
      <c r="A19" s="51" t="s">
        <v>3</v>
      </c>
      <c r="B19" s="60">
        <v>90</v>
      </c>
      <c r="C19" s="114">
        <v>0</v>
      </c>
      <c r="D19" s="14" t="s">
        <v>84</v>
      </c>
      <c r="E19" s="43"/>
    </row>
    <row r="20" spans="1:5" ht="13.5" customHeight="1" x14ac:dyDescent="0.25">
      <c r="A20" s="51" t="s">
        <v>4</v>
      </c>
      <c r="B20" s="60">
        <v>95</v>
      </c>
      <c r="C20" s="114">
        <v>0</v>
      </c>
      <c r="D20" s="14" t="s">
        <v>84</v>
      </c>
      <c r="E20" s="43"/>
    </row>
    <row r="21" spans="1:5" ht="13.5" customHeight="1" x14ac:dyDescent="0.25">
      <c r="A21" s="51" t="s">
        <v>5</v>
      </c>
      <c r="B21" s="60">
        <v>85</v>
      </c>
      <c r="C21" s="114">
        <v>0</v>
      </c>
      <c r="D21" s="14" t="s">
        <v>84</v>
      </c>
      <c r="E21" s="9"/>
    </row>
    <row r="22" spans="1:5" ht="13.5" customHeight="1" x14ac:dyDescent="0.25">
      <c r="A22" s="51" t="s">
        <v>6</v>
      </c>
      <c r="B22" s="60">
        <v>85</v>
      </c>
      <c r="C22" s="114">
        <v>33.333333333333336</v>
      </c>
      <c r="D22" s="14" t="s">
        <v>84</v>
      </c>
      <c r="E22" s="43"/>
    </row>
    <row r="23" spans="1:5" ht="13.5" customHeight="1" x14ac:dyDescent="0.25">
      <c r="A23" s="51" t="s">
        <v>7</v>
      </c>
      <c r="B23" s="60">
        <v>75</v>
      </c>
      <c r="C23" s="114">
        <v>11.111111111111111</v>
      </c>
      <c r="D23" s="14" t="s">
        <v>84</v>
      </c>
      <c r="E23" s="43"/>
    </row>
    <row r="24" spans="1:5" ht="13.5" customHeight="1" x14ac:dyDescent="0.25">
      <c r="A24" s="50" t="s">
        <v>8</v>
      </c>
      <c r="B24" s="59">
        <v>75</v>
      </c>
      <c r="C24" s="113">
        <v>11.111111111111111</v>
      </c>
      <c r="D24" s="14" t="s">
        <v>84</v>
      </c>
      <c r="E24" s="43"/>
    </row>
    <row r="25" spans="1:5" ht="13.5" customHeight="1" thickBot="1" x14ac:dyDescent="0.3">
      <c r="A25" s="52" t="s">
        <v>9</v>
      </c>
      <c r="B25" s="61">
        <v>90</v>
      </c>
      <c r="C25" s="115">
        <v>55.555555555555557</v>
      </c>
      <c r="D25" s="14" t="s">
        <v>84</v>
      </c>
      <c r="E25" s="44"/>
    </row>
    <row r="26" spans="1:5" ht="13.5" customHeight="1" thickBot="1" x14ac:dyDescent="0.3">
      <c r="A26" s="53"/>
      <c r="B26" s="6"/>
      <c r="C26" s="32"/>
      <c r="D26" s="10"/>
      <c r="E26" s="45"/>
    </row>
    <row r="27" spans="1:5" ht="13.5" customHeight="1" thickBot="1" x14ac:dyDescent="0.3">
      <c r="A27" s="23" t="s">
        <v>10</v>
      </c>
      <c r="B27" s="22"/>
      <c r="C27" s="33"/>
      <c r="D27" s="20"/>
      <c r="E27" s="20"/>
    </row>
    <row r="28" spans="1:5" ht="13.5" customHeight="1" x14ac:dyDescent="0.25">
      <c r="A28" s="54" t="s">
        <v>11</v>
      </c>
      <c r="B28" s="59">
        <v>70</v>
      </c>
      <c r="C28" s="114">
        <f>200/9</f>
        <v>22.222222222222221</v>
      </c>
      <c r="D28" s="14" t="s">
        <v>84</v>
      </c>
      <c r="E28" s="16"/>
    </row>
    <row r="29" spans="1:5" ht="13.5" customHeight="1" x14ac:dyDescent="0.25">
      <c r="A29" s="51" t="s">
        <v>12</v>
      </c>
      <c r="B29" s="60">
        <v>90</v>
      </c>
      <c r="C29" s="114">
        <f>600/9</f>
        <v>66.666666666666671</v>
      </c>
      <c r="D29" s="14" t="s">
        <v>84</v>
      </c>
      <c r="E29" s="43"/>
    </row>
    <row r="30" spans="1:5" ht="13.5" customHeight="1" x14ac:dyDescent="0.25">
      <c r="A30" s="51" t="s">
        <v>13</v>
      </c>
      <c r="B30" s="60">
        <v>70</v>
      </c>
      <c r="C30" s="114">
        <f>0/9</f>
        <v>0</v>
      </c>
      <c r="D30" s="14" t="s">
        <v>84</v>
      </c>
      <c r="E30" s="46"/>
    </row>
    <row r="31" spans="1:5" ht="13.5" customHeight="1" x14ac:dyDescent="0.25">
      <c r="A31" s="51" t="s">
        <v>14</v>
      </c>
      <c r="B31" s="60">
        <v>95</v>
      </c>
      <c r="C31" s="114">
        <f>0/9</f>
        <v>0</v>
      </c>
      <c r="D31" s="14" t="s">
        <v>84</v>
      </c>
      <c r="E31" s="43"/>
    </row>
    <row r="32" spans="1:5" ht="13.5" customHeight="1" x14ac:dyDescent="0.25">
      <c r="A32" s="51" t="s">
        <v>15</v>
      </c>
      <c r="B32" s="60">
        <v>75</v>
      </c>
      <c r="C32" s="113">
        <f>0/9</f>
        <v>0</v>
      </c>
      <c r="D32" s="14" t="s">
        <v>84</v>
      </c>
      <c r="E32" s="43"/>
    </row>
    <row r="33" spans="1:5" ht="13.5" customHeight="1" thickBot="1" x14ac:dyDescent="0.3">
      <c r="A33" s="52" t="s">
        <v>16</v>
      </c>
      <c r="B33" s="60">
        <v>95</v>
      </c>
      <c r="C33" s="115">
        <f>0/9</f>
        <v>0</v>
      </c>
      <c r="D33" s="14" t="s">
        <v>84</v>
      </c>
      <c r="E33" s="47"/>
    </row>
    <row r="34" spans="1:5" ht="13.5" customHeight="1" thickBot="1" x14ac:dyDescent="0.3">
      <c r="A34" s="53"/>
      <c r="B34" s="6"/>
      <c r="C34" s="32"/>
      <c r="D34" s="10"/>
      <c r="E34" s="45"/>
    </row>
    <row r="35" spans="1:5" ht="13.5" customHeight="1" thickBot="1" x14ac:dyDescent="0.3">
      <c r="A35" s="23" t="s">
        <v>17</v>
      </c>
      <c r="B35" s="22"/>
      <c r="C35" s="33"/>
      <c r="D35" s="20"/>
      <c r="E35" s="20"/>
    </row>
    <row r="36" spans="1:5" ht="13.5" customHeight="1" x14ac:dyDescent="0.25">
      <c r="A36" s="50" t="s">
        <v>18</v>
      </c>
      <c r="B36" s="59">
        <v>65</v>
      </c>
      <c r="C36" s="113">
        <f>0/9</f>
        <v>0</v>
      </c>
      <c r="D36" s="14" t="s">
        <v>84</v>
      </c>
      <c r="E36" s="14"/>
    </row>
    <row r="37" spans="1:5" ht="13.5" customHeight="1" x14ac:dyDescent="0.25">
      <c r="A37" s="51" t="s">
        <v>19</v>
      </c>
      <c r="B37" s="60">
        <v>95</v>
      </c>
      <c r="C37" s="114">
        <f>200/9</f>
        <v>22.222222222222221</v>
      </c>
      <c r="D37" s="14" t="s">
        <v>84</v>
      </c>
      <c r="E37" s="9"/>
    </row>
    <row r="38" spans="1:5" ht="13.5" customHeight="1" x14ac:dyDescent="0.25">
      <c r="A38" s="51" t="s">
        <v>20</v>
      </c>
      <c r="B38" s="60">
        <v>90</v>
      </c>
      <c r="C38" s="114">
        <f>0/9</f>
        <v>0</v>
      </c>
      <c r="D38" s="14" t="s">
        <v>84</v>
      </c>
      <c r="E38" s="43"/>
    </row>
    <row r="39" spans="1:5" ht="13.5" customHeight="1" x14ac:dyDescent="0.25">
      <c r="A39" s="51" t="s">
        <v>21</v>
      </c>
      <c r="B39" s="60">
        <v>85</v>
      </c>
      <c r="C39" s="114">
        <f>0/9</f>
        <v>0</v>
      </c>
      <c r="D39" s="14" t="s">
        <v>84</v>
      </c>
      <c r="E39" s="9"/>
    </row>
    <row r="40" spans="1:5" ht="13.5" customHeight="1" x14ac:dyDescent="0.25">
      <c r="A40" s="51" t="s">
        <v>22</v>
      </c>
      <c r="B40" s="60">
        <v>70</v>
      </c>
      <c r="C40" s="114">
        <f>0/9</f>
        <v>0</v>
      </c>
      <c r="D40" s="14" t="s">
        <v>84</v>
      </c>
      <c r="E40" s="9"/>
    </row>
    <row r="41" spans="1:5" ht="13.5" customHeight="1" x14ac:dyDescent="0.25">
      <c r="A41" s="51" t="s">
        <v>23</v>
      </c>
      <c r="B41" s="60">
        <v>80</v>
      </c>
      <c r="C41" s="114">
        <f>400/9</f>
        <v>44.444444444444443</v>
      </c>
      <c r="D41" s="14" t="s">
        <v>84</v>
      </c>
      <c r="E41" s="43"/>
    </row>
    <row r="42" spans="1:5" ht="13.5" customHeight="1" x14ac:dyDescent="0.25">
      <c r="A42" s="51" t="s">
        <v>24</v>
      </c>
      <c r="B42" s="59">
        <v>100</v>
      </c>
      <c r="C42" s="113">
        <f>0/9</f>
        <v>0</v>
      </c>
      <c r="D42" s="14" t="s">
        <v>84</v>
      </c>
      <c r="E42" s="9"/>
    </row>
    <row r="43" spans="1:5" ht="13.5" customHeight="1" thickBot="1" x14ac:dyDescent="0.3">
      <c r="A43" s="52" t="s">
        <v>25</v>
      </c>
      <c r="B43" s="60">
        <v>70</v>
      </c>
      <c r="C43" s="113">
        <f>0/9</f>
        <v>0</v>
      </c>
      <c r="D43" s="14" t="s">
        <v>84</v>
      </c>
      <c r="E43" s="17"/>
    </row>
    <row r="44" spans="1:5" ht="13.5" customHeight="1" thickBot="1" x14ac:dyDescent="0.3">
      <c r="A44" s="53"/>
      <c r="B44" s="6"/>
      <c r="C44" s="32"/>
      <c r="D44" s="10"/>
      <c r="E44" s="45"/>
    </row>
    <row r="45" spans="1:5" ht="30" customHeight="1" thickBot="1" x14ac:dyDescent="0.3">
      <c r="A45" s="146" t="s">
        <v>214</v>
      </c>
      <c r="B45" s="22"/>
      <c r="C45" s="33"/>
      <c r="D45" s="23"/>
      <c r="E45" s="23"/>
    </row>
    <row r="46" spans="1:5" ht="13.5" customHeight="1" x14ac:dyDescent="0.25">
      <c r="A46" s="51" t="s">
        <v>27</v>
      </c>
      <c r="B46" s="59">
        <v>75</v>
      </c>
      <c r="C46" s="113">
        <f t="shared" ref="C46:C48" si="0">0/9</f>
        <v>0</v>
      </c>
      <c r="D46" s="14" t="s">
        <v>84</v>
      </c>
      <c r="E46" s="43"/>
    </row>
    <row r="47" spans="1:5" ht="13.5" customHeight="1" x14ac:dyDescent="0.25">
      <c r="A47" s="51" t="s">
        <v>28</v>
      </c>
      <c r="B47" s="60">
        <v>70</v>
      </c>
      <c r="C47" s="114">
        <f t="shared" si="0"/>
        <v>0</v>
      </c>
      <c r="D47" s="14" t="s">
        <v>84</v>
      </c>
      <c r="E47" s="9"/>
    </row>
    <row r="48" spans="1:5" ht="13.5" customHeight="1" x14ac:dyDescent="0.25">
      <c r="A48" s="51" t="s">
        <v>29</v>
      </c>
      <c r="B48" s="60">
        <v>75</v>
      </c>
      <c r="C48" s="114">
        <f t="shared" si="0"/>
        <v>0</v>
      </c>
      <c r="D48" s="14" t="s">
        <v>84</v>
      </c>
      <c r="E48" s="9"/>
    </row>
    <row r="49" spans="1:5" ht="13.5" customHeight="1" x14ac:dyDescent="0.25">
      <c r="A49" s="51" t="s">
        <v>30</v>
      </c>
      <c r="B49" s="60">
        <v>90</v>
      </c>
      <c r="C49" s="114">
        <f>200/9</f>
        <v>22.222222222222221</v>
      </c>
      <c r="D49" s="14" t="s">
        <v>84</v>
      </c>
      <c r="E49" s="9"/>
    </row>
    <row r="50" spans="1:5" ht="13.5" customHeight="1" x14ac:dyDescent="0.25">
      <c r="A50" s="51" t="s">
        <v>31</v>
      </c>
      <c r="B50" s="60">
        <v>100</v>
      </c>
      <c r="C50" s="114">
        <f>200/9</f>
        <v>22.222222222222221</v>
      </c>
      <c r="D50" s="14" t="s">
        <v>84</v>
      </c>
      <c r="E50" s="43"/>
    </row>
    <row r="51" spans="1:5" ht="13.5" customHeight="1" x14ac:dyDescent="0.25">
      <c r="A51" s="51" t="s">
        <v>32</v>
      </c>
      <c r="B51" s="60">
        <v>100</v>
      </c>
      <c r="C51" s="114">
        <f>800/9</f>
        <v>88.888888888888886</v>
      </c>
      <c r="D51" s="14" t="s">
        <v>84</v>
      </c>
      <c r="E51" s="43"/>
    </row>
    <row r="52" spans="1:5" ht="13.5" customHeight="1" x14ac:dyDescent="0.25">
      <c r="A52" s="51" t="s">
        <v>33</v>
      </c>
      <c r="B52" s="59">
        <v>100</v>
      </c>
      <c r="C52" s="113">
        <f>100/9</f>
        <v>11.111111111111111</v>
      </c>
      <c r="D52" s="14" t="s">
        <v>84</v>
      </c>
      <c r="E52" s="43"/>
    </row>
    <row r="53" spans="1:5" ht="13.5" customHeight="1" x14ac:dyDescent="0.25">
      <c r="A53" s="51" t="s">
        <v>34</v>
      </c>
      <c r="B53" s="60">
        <v>40</v>
      </c>
      <c r="C53" s="113">
        <f>0/9</f>
        <v>0</v>
      </c>
      <c r="D53" s="14" t="s">
        <v>84</v>
      </c>
      <c r="E53" s="43"/>
    </row>
    <row r="54" spans="1:5" ht="13.5" customHeight="1" x14ac:dyDescent="0.25">
      <c r="A54" s="51" t="s">
        <v>35</v>
      </c>
      <c r="B54" s="59">
        <v>80</v>
      </c>
      <c r="C54" s="114">
        <f>0/9</f>
        <v>0</v>
      </c>
      <c r="D54" s="14" t="s">
        <v>84</v>
      </c>
      <c r="E54" s="48"/>
    </row>
    <row r="55" spans="1:5" ht="13.5" customHeight="1" x14ac:dyDescent="0.25">
      <c r="A55" s="51" t="s">
        <v>36</v>
      </c>
      <c r="B55" s="60">
        <v>80</v>
      </c>
      <c r="C55" s="114">
        <f>100/9</f>
        <v>11.111111111111111</v>
      </c>
      <c r="D55" s="14" t="s">
        <v>84</v>
      </c>
      <c r="E55" s="43"/>
    </row>
    <row r="56" spans="1:5" ht="13.5" customHeight="1" x14ac:dyDescent="0.25">
      <c r="A56" s="51" t="s">
        <v>37</v>
      </c>
      <c r="B56" s="60">
        <v>94.4</v>
      </c>
      <c r="C56" s="114">
        <f>900/9</f>
        <v>100</v>
      </c>
      <c r="D56" s="14" t="s">
        <v>84</v>
      </c>
      <c r="E56" s="43"/>
    </row>
    <row r="57" spans="1:5" ht="13.5" customHeight="1" thickBot="1" x14ac:dyDescent="0.3">
      <c r="A57" s="51" t="s">
        <v>38</v>
      </c>
      <c r="B57" s="60">
        <v>40</v>
      </c>
      <c r="C57" s="114">
        <f>100/9</f>
        <v>11.111111111111111</v>
      </c>
      <c r="D57" s="14" t="s">
        <v>84</v>
      </c>
      <c r="E57" s="47"/>
    </row>
    <row r="58" spans="1:5" ht="13.5" customHeight="1" thickBot="1" x14ac:dyDescent="0.3">
      <c r="A58" s="53"/>
      <c r="B58" s="6"/>
      <c r="C58" s="32"/>
      <c r="D58" s="10"/>
      <c r="E58" s="45"/>
    </row>
    <row r="59" spans="1:5" ht="13.5" customHeight="1" thickBot="1" x14ac:dyDescent="0.3">
      <c r="A59" s="23" t="s">
        <v>39</v>
      </c>
      <c r="B59" s="22"/>
      <c r="C59" s="33"/>
      <c r="D59" s="20"/>
      <c r="E59" s="20"/>
    </row>
    <row r="60" spans="1:5" ht="13.5" customHeight="1" x14ac:dyDescent="0.25">
      <c r="A60" s="51" t="s">
        <v>40</v>
      </c>
      <c r="B60" s="59">
        <v>55</v>
      </c>
      <c r="C60" s="113">
        <f>100/9</f>
        <v>11.111111111111111</v>
      </c>
      <c r="D60" s="14" t="s">
        <v>84</v>
      </c>
      <c r="E60" s="43"/>
    </row>
    <row r="61" spans="1:5" ht="13.5" customHeight="1" x14ac:dyDescent="0.25">
      <c r="A61" s="51" t="s">
        <v>41</v>
      </c>
      <c r="B61" s="60">
        <v>85</v>
      </c>
      <c r="C61" s="113">
        <f>700/9</f>
        <v>77.777777777777771</v>
      </c>
      <c r="D61" s="14" t="s">
        <v>84</v>
      </c>
      <c r="E61" s="43"/>
    </row>
    <row r="62" spans="1:5" ht="13.5" customHeight="1" x14ac:dyDescent="0.25">
      <c r="A62" s="51" t="s">
        <v>42</v>
      </c>
      <c r="B62" s="60">
        <v>75</v>
      </c>
      <c r="C62" s="114">
        <f>0/9</f>
        <v>0</v>
      </c>
      <c r="D62" s="14" t="s">
        <v>84</v>
      </c>
      <c r="E62" s="43"/>
    </row>
    <row r="63" spans="1:5" ht="13.5" customHeight="1" x14ac:dyDescent="0.25">
      <c r="A63" s="51" t="s">
        <v>43</v>
      </c>
      <c r="B63" s="60">
        <v>90</v>
      </c>
      <c r="C63" s="114">
        <f>900/9</f>
        <v>100</v>
      </c>
      <c r="D63" s="14" t="s">
        <v>84</v>
      </c>
      <c r="E63" s="43"/>
    </row>
    <row r="64" spans="1:5" ht="13.5" customHeight="1" x14ac:dyDescent="0.25">
      <c r="A64" s="51" t="s">
        <v>44</v>
      </c>
      <c r="B64" s="60">
        <v>90</v>
      </c>
      <c r="C64" s="114">
        <f>400/9</f>
        <v>44.444444444444443</v>
      </c>
      <c r="D64" s="14" t="s">
        <v>84</v>
      </c>
      <c r="E64" s="43"/>
    </row>
    <row r="65" spans="1:5" ht="13.5" customHeight="1" thickBot="1" x14ac:dyDescent="0.3">
      <c r="A65" s="52" t="s">
        <v>45</v>
      </c>
      <c r="B65" s="60">
        <v>70</v>
      </c>
      <c r="C65" s="114">
        <f>0/9</f>
        <v>0</v>
      </c>
      <c r="D65" s="14" t="s">
        <v>84</v>
      </c>
      <c r="E65" s="47"/>
    </row>
    <row r="66" spans="1:5" ht="13.5" customHeight="1" thickBot="1" x14ac:dyDescent="0.3">
      <c r="A66" s="53"/>
      <c r="B66" s="6"/>
      <c r="C66" s="32"/>
      <c r="D66" s="10"/>
      <c r="E66" s="45"/>
    </row>
    <row r="67" spans="1:5" ht="13.5" customHeight="1" thickBot="1" x14ac:dyDescent="0.3">
      <c r="A67" s="23" t="s">
        <v>46</v>
      </c>
      <c r="B67" s="22"/>
      <c r="C67" s="95"/>
      <c r="D67" s="20"/>
      <c r="E67" s="20"/>
    </row>
    <row r="68" spans="1:5" ht="13.5" customHeight="1" x14ac:dyDescent="0.25">
      <c r="A68" s="50" t="s">
        <v>48</v>
      </c>
      <c r="B68" s="59">
        <v>100</v>
      </c>
      <c r="C68" s="113">
        <v>0</v>
      </c>
      <c r="D68" s="14" t="s">
        <v>84</v>
      </c>
      <c r="E68" s="42"/>
    </row>
    <row r="69" spans="1:5" ht="13.5" customHeight="1" x14ac:dyDescent="0.25">
      <c r="A69" s="51" t="s">
        <v>51</v>
      </c>
      <c r="B69" s="83">
        <v>95</v>
      </c>
      <c r="C69" s="114">
        <v>0</v>
      </c>
      <c r="D69" s="14" t="s">
        <v>84</v>
      </c>
      <c r="E69" s="9"/>
    </row>
    <row r="70" spans="1:5" ht="13.5" customHeight="1" x14ac:dyDescent="0.25">
      <c r="A70" s="51" t="s">
        <v>50</v>
      </c>
      <c r="B70" s="60">
        <v>90</v>
      </c>
      <c r="C70" s="114">
        <v>0</v>
      </c>
      <c r="D70" s="14" t="s">
        <v>84</v>
      </c>
      <c r="E70" s="9"/>
    </row>
    <row r="71" spans="1:5" ht="13.5" customHeight="1" x14ac:dyDescent="0.25">
      <c r="A71" s="51" t="s">
        <v>49</v>
      </c>
      <c r="B71" s="60">
        <v>87</v>
      </c>
      <c r="C71" s="114">
        <v>0</v>
      </c>
      <c r="D71" s="14" t="s">
        <v>84</v>
      </c>
      <c r="E71" s="43"/>
    </row>
    <row r="72" spans="1:5" ht="13.5" customHeight="1" thickBot="1" x14ac:dyDescent="0.3">
      <c r="A72" s="52" t="s">
        <v>47</v>
      </c>
      <c r="B72" s="60">
        <v>100</v>
      </c>
      <c r="C72" s="97">
        <v>0</v>
      </c>
      <c r="D72" s="15" t="s">
        <v>84</v>
      </c>
      <c r="E72" s="47"/>
    </row>
    <row r="73" spans="1:5" ht="13.5" customHeight="1" thickBot="1" x14ac:dyDescent="0.3">
      <c r="A73" s="53"/>
      <c r="B73" s="6"/>
      <c r="C73" s="32"/>
      <c r="D73" s="10"/>
      <c r="E73" s="45"/>
    </row>
    <row r="74" spans="1:5" ht="13.5" customHeight="1" thickBot="1" x14ac:dyDescent="0.3">
      <c r="A74" s="27" t="s">
        <v>52</v>
      </c>
      <c r="B74" s="24"/>
      <c r="C74" s="37"/>
      <c r="D74" s="26"/>
      <c r="E74" s="26"/>
    </row>
    <row r="75" spans="1:5" ht="13.5" customHeight="1" x14ac:dyDescent="0.25">
      <c r="A75" s="51" t="s">
        <v>55</v>
      </c>
      <c r="B75" s="59">
        <v>70</v>
      </c>
      <c r="C75" s="113">
        <f>100/9</f>
        <v>11.111111111111111</v>
      </c>
      <c r="D75" s="14" t="s">
        <v>84</v>
      </c>
      <c r="E75" s="43"/>
    </row>
    <row r="76" spans="1:5" ht="13.5" customHeight="1" x14ac:dyDescent="0.25">
      <c r="A76" s="51" t="s">
        <v>53</v>
      </c>
      <c r="B76" s="60">
        <v>100</v>
      </c>
      <c r="C76" s="113">
        <f>0/9</f>
        <v>0</v>
      </c>
      <c r="D76" s="14" t="s">
        <v>84</v>
      </c>
      <c r="E76" s="9"/>
    </row>
    <row r="77" spans="1:5" ht="13.5" customHeight="1" x14ac:dyDescent="0.25">
      <c r="A77" s="51" t="s">
        <v>54</v>
      </c>
      <c r="B77" s="60">
        <v>75</v>
      </c>
      <c r="C77" s="114">
        <f>0/9</f>
        <v>0</v>
      </c>
      <c r="D77" s="14" t="s">
        <v>84</v>
      </c>
      <c r="E77" s="9"/>
    </row>
    <row r="78" spans="1:5" ht="13.5" customHeight="1" x14ac:dyDescent="0.25">
      <c r="A78" s="51" t="s">
        <v>57</v>
      </c>
      <c r="B78" s="60">
        <v>95</v>
      </c>
      <c r="C78" s="114">
        <f>0/9</f>
        <v>0</v>
      </c>
      <c r="D78" s="14" t="s">
        <v>84</v>
      </c>
      <c r="E78" s="43"/>
    </row>
    <row r="79" spans="1:5" ht="13.5" customHeight="1" x14ac:dyDescent="0.25">
      <c r="A79" s="51" t="s">
        <v>58</v>
      </c>
      <c r="B79" s="60">
        <v>70</v>
      </c>
      <c r="C79" s="114">
        <f>0/9</f>
        <v>0</v>
      </c>
      <c r="D79" s="14" t="s">
        <v>84</v>
      </c>
      <c r="E79" s="43"/>
    </row>
    <row r="80" spans="1:5" ht="13.5" customHeight="1" thickBot="1" x14ac:dyDescent="0.3">
      <c r="A80" s="52" t="s">
        <v>56</v>
      </c>
      <c r="B80" s="59">
        <v>95.1</v>
      </c>
      <c r="C80" s="97">
        <f>0/9</f>
        <v>0</v>
      </c>
      <c r="D80" s="14" t="s">
        <v>84</v>
      </c>
      <c r="E80" s="47"/>
    </row>
    <row r="81" spans="1:9" ht="13.5" customHeight="1" thickBot="1" x14ac:dyDescent="0.3">
      <c r="A81" s="53"/>
      <c r="B81" s="6"/>
      <c r="C81" s="32"/>
      <c r="D81" s="10"/>
      <c r="E81" s="45"/>
    </row>
    <row r="82" spans="1:9" ht="13.5" customHeight="1" thickBot="1" x14ac:dyDescent="0.3">
      <c r="A82" s="27" t="s">
        <v>212</v>
      </c>
      <c r="B82" s="24"/>
      <c r="C82" s="37"/>
      <c r="D82" s="26"/>
      <c r="E82" s="26"/>
    </row>
    <row r="83" spans="1:9" ht="13.5" customHeight="1" x14ac:dyDescent="0.25">
      <c r="A83" s="51" t="s">
        <v>60</v>
      </c>
      <c r="B83" s="60">
        <v>100</v>
      </c>
      <c r="C83" s="113">
        <f>0/9</f>
        <v>0</v>
      </c>
      <c r="D83" s="14" t="s">
        <v>84</v>
      </c>
      <c r="E83" s="9"/>
    </row>
    <row r="84" spans="1:9" ht="13.5" customHeight="1" x14ac:dyDescent="0.25">
      <c r="A84" s="51" t="s">
        <v>61</v>
      </c>
      <c r="B84" s="60">
        <v>80</v>
      </c>
      <c r="C84" s="113">
        <f>100/9</f>
        <v>11.111111111111111</v>
      </c>
      <c r="D84" s="14" t="s">
        <v>84</v>
      </c>
      <c r="E84" s="9"/>
    </row>
    <row r="85" spans="1:9" ht="13.5" customHeight="1" x14ac:dyDescent="0.25">
      <c r="A85" s="51" t="s">
        <v>62</v>
      </c>
      <c r="B85" s="60">
        <v>100</v>
      </c>
      <c r="C85" s="114">
        <f>100/9</f>
        <v>11.111111111111111</v>
      </c>
      <c r="D85" s="14" t="s">
        <v>84</v>
      </c>
      <c r="E85" s="9"/>
    </row>
    <row r="86" spans="1:9" ht="13.5" customHeight="1" x14ac:dyDescent="0.25">
      <c r="A86" s="51" t="s">
        <v>63</v>
      </c>
      <c r="B86" s="60">
        <v>85</v>
      </c>
      <c r="C86" s="114">
        <f>0/9</f>
        <v>0</v>
      </c>
      <c r="D86" s="14" t="s">
        <v>84</v>
      </c>
      <c r="E86" s="43"/>
    </row>
    <row r="87" spans="1:9" ht="13.5" customHeight="1" thickBot="1" x14ac:dyDescent="0.3">
      <c r="A87" s="51" t="s">
        <v>64</v>
      </c>
      <c r="B87" s="60">
        <v>100</v>
      </c>
      <c r="C87" s="114">
        <f>0/9</f>
        <v>0</v>
      </c>
      <c r="D87" s="14" t="s">
        <v>84</v>
      </c>
      <c r="E87" s="9"/>
    </row>
    <row r="88" spans="1:9" ht="13.5" customHeight="1" thickBot="1" x14ac:dyDescent="0.3">
      <c r="A88" s="53"/>
      <c r="B88" s="6"/>
      <c r="C88" s="32"/>
      <c r="D88" s="10"/>
      <c r="E88" s="45"/>
    </row>
    <row r="89" spans="1:9" ht="13.5" customHeight="1" thickBot="1" x14ac:dyDescent="0.3">
      <c r="A89" s="27" t="s">
        <v>65</v>
      </c>
      <c r="B89" s="24"/>
      <c r="C89" s="37"/>
      <c r="D89" s="26"/>
      <c r="E89" s="26"/>
    </row>
    <row r="90" spans="1:9" ht="13.5" customHeight="1" x14ac:dyDescent="0.25">
      <c r="A90" s="51" t="s">
        <v>66</v>
      </c>
      <c r="B90" s="60">
        <v>100</v>
      </c>
      <c r="C90" s="113">
        <f>200/9</f>
        <v>22.222222222222221</v>
      </c>
      <c r="D90" s="14" t="s">
        <v>84</v>
      </c>
      <c r="E90" s="43"/>
    </row>
    <row r="91" spans="1:9" ht="13.5" customHeight="1" x14ac:dyDescent="0.25">
      <c r="A91" s="51" t="s">
        <v>67</v>
      </c>
      <c r="B91" s="60">
        <v>95</v>
      </c>
      <c r="C91" s="113">
        <f>900/9</f>
        <v>100</v>
      </c>
      <c r="D91" s="14" t="s">
        <v>84</v>
      </c>
      <c r="E91" s="43"/>
    </row>
    <row r="92" spans="1:9" ht="13.5" customHeight="1" x14ac:dyDescent="0.25">
      <c r="A92" s="51" t="s">
        <v>68</v>
      </c>
      <c r="B92" s="60">
        <v>95</v>
      </c>
      <c r="C92" s="114">
        <f>200/9</f>
        <v>22.222222222222221</v>
      </c>
      <c r="D92" s="14" t="s">
        <v>84</v>
      </c>
      <c r="E92" s="43"/>
    </row>
    <row r="93" spans="1:9" ht="13.5" customHeight="1" x14ac:dyDescent="0.25">
      <c r="A93" s="51" t="s">
        <v>69</v>
      </c>
      <c r="B93" s="60">
        <v>80</v>
      </c>
      <c r="C93" s="114">
        <f>400/9</f>
        <v>44.444444444444443</v>
      </c>
      <c r="D93" s="14" t="s">
        <v>84</v>
      </c>
      <c r="E93" s="9"/>
    </row>
    <row r="94" spans="1:9" ht="13.5" customHeight="1" thickBot="1" x14ac:dyDescent="0.3">
      <c r="A94" s="52" t="s">
        <v>70</v>
      </c>
      <c r="B94" s="60">
        <v>80</v>
      </c>
      <c r="C94" s="114">
        <f>100/9</f>
        <v>11.111111111111111</v>
      </c>
      <c r="D94" s="15" t="s">
        <v>84</v>
      </c>
      <c r="E94" s="47"/>
      <c r="I94" s="2" t="s">
        <v>71</v>
      </c>
    </row>
    <row r="95" spans="1:9" ht="9.75" customHeight="1" thickBot="1" x14ac:dyDescent="0.3">
      <c r="A95" s="53"/>
      <c r="B95" s="6"/>
      <c r="C95" s="32"/>
      <c r="D95" s="10"/>
      <c r="E95" s="45"/>
    </row>
    <row r="96" spans="1:9" ht="15.75" thickBot="1" x14ac:dyDescent="0.3">
      <c r="A96" s="27" t="s">
        <v>72</v>
      </c>
      <c r="B96" s="99">
        <v>70</v>
      </c>
      <c r="C96" s="37">
        <v>8.06</v>
      </c>
      <c r="D96" s="26" t="s">
        <v>84</v>
      </c>
      <c r="E96" s="26"/>
    </row>
    <row r="97" spans="1:2" x14ac:dyDescent="0.25">
      <c r="A97" s="3" t="s">
        <v>236</v>
      </c>
      <c r="B97" s="3"/>
    </row>
    <row r="98" spans="1:2" x14ac:dyDescent="0.25">
      <c r="A98" s="3"/>
    </row>
    <row r="99" spans="1:2" x14ac:dyDescent="0.25">
      <c r="A99" s="40"/>
      <c r="B99" s="40"/>
    </row>
  </sheetData>
  <mergeCells count="12">
    <mergeCell ref="A8:E8"/>
    <mergeCell ref="A9:E9"/>
    <mergeCell ref="A10:E10"/>
    <mergeCell ref="A12:E12"/>
    <mergeCell ref="A13:E13"/>
    <mergeCell ref="A11:E11"/>
    <mergeCell ref="A7:E7"/>
    <mergeCell ref="A1:E1"/>
    <mergeCell ref="A2:E2"/>
    <mergeCell ref="A4:E4"/>
    <mergeCell ref="A5:E5"/>
    <mergeCell ref="A6:E6"/>
  </mergeCells>
  <pageMargins left="0.51181102362204722" right="0.24" top="0.34" bottom="0.28000000000000003" header="0.17" footer="0.17"/>
  <pageSetup paperSize="9" scale="58" orientation="portrait" r:id="rId1"/>
  <colBreaks count="1" manualBreakCount="1">
    <brk id="5"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99"/>
  <sheetViews>
    <sheetView view="pageBreakPreview" zoomScale="110" zoomScaleNormal="160" zoomScaleSheetLayoutView="110" workbookViewId="0">
      <selection activeCell="C14" sqref="C14"/>
    </sheetView>
  </sheetViews>
  <sheetFormatPr defaultColWidth="30.85546875" defaultRowHeight="15" x14ac:dyDescent="0.25"/>
  <cols>
    <col min="1" max="1" width="38.5703125" customWidth="1"/>
    <col min="2" max="2" width="15.140625" customWidth="1"/>
    <col min="3" max="3" width="13.28515625" customWidth="1"/>
    <col min="4" max="4" width="13.7109375" customWidth="1"/>
    <col min="5" max="5" width="51.42578125" customWidth="1"/>
  </cols>
  <sheetData>
    <row r="1" spans="1:10" x14ac:dyDescent="0.25">
      <c r="A1" s="200" t="s">
        <v>73</v>
      </c>
      <c r="B1" s="200"/>
      <c r="C1" s="200"/>
      <c r="D1" s="200"/>
      <c r="E1" s="200"/>
      <c r="F1" s="1"/>
      <c r="G1" s="1"/>
      <c r="H1" s="1"/>
    </row>
    <row r="2" spans="1:10" x14ac:dyDescent="0.25">
      <c r="A2" s="200" t="s">
        <v>74</v>
      </c>
      <c r="B2" s="200"/>
      <c r="C2" s="200"/>
      <c r="D2" s="200"/>
      <c r="E2" s="200"/>
      <c r="F2" s="1"/>
      <c r="G2" s="1"/>
      <c r="H2" s="1"/>
    </row>
    <row r="3" spans="1:10" ht="9" customHeight="1" x14ac:dyDescent="0.25">
      <c r="A3" s="67"/>
      <c r="B3" s="67"/>
      <c r="C3" s="67"/>
      <c r="D3" s="67"/>
      <c r="E3" s="67"/>
      <c r="F3" s="67"/>
      <c r="G3" s="67"/>
      <c r="H3" s="67"/>
    </row>
    <row r="4" spans="1:10" x14ac:dyDescent="0.25">
      <c r="A4" s="200" t="s">
        <v>99</v>
      </c>
      <c r="B4" s="200"/>
      <c r="C4" s="200"/>
      <c r="D4" s="200"/>
      <c r="E4" s="200"/>
      <c r="F4" s="67"/>
      <c r="G4" s="67"/>
      <c r="H4" s="67"/>
    </row>
    <row r="5" spans="1:10" ht="9" customHeight="1" x14ac:dyDescent="0.25">
      <c r="A5" s="206"/>
      <c r="B5" s="206"/>
      <c r="C5" s="206"/>
      <c r="D5" s="206"/>
      <c r="E5" s="206"/>
      <c r="F5" s="67"/>
      <c r="G5" s="67"/>
      <c r="H5" s="67"/>
    </row>
    <row r="6" spans="1:10" ht="38.25" customHeight="1" x14ac:dyDescent="0.25">
      <c r="A6" s="202" t="s">
        <v>105</v>
      </c>
      <c r="B6" s="202"/>
      <c r="C6" s="202"/>
      <c r="D6" s="202"/>
      <c r="E6" s="202"/>
      <c r="F6" s="41"/>
      <c r="G6" s="41"/>
      <c r="H6" s="41"/>
      <c r="I6" s="41"/>
      <c r="J6" s="4"/>
    </row>
    <row r="7" spans="1:10" ht="11.25" customHeight="1" x14ac:dyDescent="0.25">
      <c r="A7" s="202"/>
      <c r="B7" s="202"/>
      <c r="C7" s="202"/>
      <c r="D7" s="202"/>
      <c r="E7" s="202"/>
      <c r="F7" s="4"/>
      <c r="G7" s="4"/>
      <c r="H7" s="4"/>
      <c r="I7" s="4"/>
      <c r="J7" s="4"/>
    </row>
    <row r="8" spans="1:10" ht="37.5" customHeight="1" x14ac:dyDescent="0.25">
      <c r="A8" s="202" t="s">
        <v>106</v>
      </c>
      <c r="B8" s="202"/>
      <c r="C8" s="202"/>
      <c r="D8" s="202"/>
      <c r="E8" s="202"/>
      <c r="F8" s="4"/>
      <c r="G8" s="4"/>
      <c r="H8" s="4"/>
      <c r="I8" s="4"/>
      <c r="J8" s="4"/>
    </row>
    <row r="9" spans="1:10" ht="13.5" customHeight="1" x14ac:dyDescent="0.25">
      <c r="A9" s="202"/>
      <c r="B9" s="202"/>
      <c r="C9" s="202"/>
      <c r="D9" s="202"/>
      <c r="E9" s="202"/>
      <c r="F9" s="4"/>
      <c r="G9" s="4"/>
      <c r="H9" s="4"/>
      <c r="I9" s="4"/>
      <c r="J9" s="4"/>
    </row>
    <row r="10" spans="1:10" ht="24" customHeight="1" x14ac:dyDescent="0.25">
      <c r="A10" s="198" t="s">
        <v>110</v>
      </c>
      <c r="B10" s="198"/>
      <c r="C10" s="198"/>
      <c r="D10" s="198"/>
      <c r="E10" s="198"/>
      <c r="F10" s="4"/>
      <c r="G10" s="4"/>
      <c r="H10" s="4"/>
      <c r="I10" s="4"/>
      <c r="J10" s="4"/>
    </row>
    <row r="11" spans="1:10" ht="17.25" customHeight="1" x14ac:dyDescent="0.25">
      <c r="A11" s="198" t="s">
        <v>223</v>
      </c>
      <c r="B11" s="198"/>
      <c r="C11" s="198"/>
      <c r="D11" s="198"/>
      <c r="E11" s="198"/>
      <c r="F11" s="4"/>
      <c r="G11" s="4"/>
      <c r="H11" s="4"/>
      <c r="I11" s="4"/>
      <c r="J11" s="4"/>
    </row>
    <row r="12" spans="1:10" ht="17.25" customHeight="1" x14ac:dyDescent="0.25">
      <c r="A12" s="208" t="s">
        <v>139</v>
      </c>
      <c r="B12" s="208"/>
      <c r="C12" s="208"/>
      <c r="D12" s="208"/>
      <c r="E12" s="208"/>
      <c r="F12" s="4"/>
      <c r="G12" s="4"/>
      <c r="H12" s="4"/>
      <c r="I12" s="4"/>
      <c r="J12" s="4"/>
    </row>
    <row r="13" spans="1:10" ht="12.75" customHeight="1" x14ac:dyDescent="0.25">
      <c r="A13" s="209"/>
      <c r="B13" s="209"/>
      <c r="C13" s="209"/>
      <c r="D13" s="209"/>
      <c r="E13" s="209"/>
    </row>
    <row r="14" spans="1:10" ht="62.25" customHeight="1" x14ac:dyDescent="0.25">
      <c r="A14" s="91" t="s">
        <v>77</v>
      </c>
      <c r="B14" s="92" t="s">
        <v>81</v>
      </c>
      <c r="C14" s="92" t="s">
        <v>239</v>
      </c>
      <c r="D14" s="92" t="s">
        <v>80</v>
      </c>
      <c r="E14" s="92" t="s">
        <v>133</v>
      </c>
    </row>
    <row r="15" spans="1:10" ht="7.5" customHeight="1" thickBot="1" x14ac:dyDescent="0.3">
      <c r="A15" s="50"/>
      <c r="B15" s="69"/>
      <c r="C15" s="30"/>
      <c r="D15" s="14"/>
      <c r="E15" s="14"/>
    </row>
    <row r="16" spans="1:10" ht="15.75" thickBot="1" x14ac:dyDescent="0.3">
      <c r="A16" s="19" t="s">
        <v>0</v>
      </c>
      <c r="B16" s="21"/>
      <c r="C16" s="145">
        <v>40</v>
      </c>
      <c r="D16" s="19"/>
      <c r="E16" s="19"/>
    </row>
    <row r="17" spans="1:5" ht="13.5" customHeight="1" x14ac:dyDescent="0.25">
      <c r="A17" s="50" t="s">
        <v>1</v>
      </c>
      <c r="B17" s="59">
        <v>80</v>
      </c>
      <c r="C17" s="114">
        <v>100</v>
      </c>
      <c r="D17" s="14" t="s">
        <v>84</v>
      </c>
      <c r="E17" s="42"/>
    </row>
    <row r="18" spans="1:5" ht="13.5" customHeight="1" x14ac:dyDescent="0.25">
      <c r="A18" s="51" t="s">
        <v>2</v>
      </c>
      <c r="B18" s="60">
        <v>85</v>
      </c>
      <c r="C18" s="114">
        <v>0</v>
      </c>
      <c r="D18" s="14" t="s">
        <v>84</v>
      </c>
      <c r="E18" s="9"/>
    </row>
    <row r="19" spans="1:5" ht="13.5" customHeight="1" x14ac:dyDescent="0.25">
      <c r="A19" s="51" t="s">
        <v>3</v>
      </c>
      <c r="B19" s="60">
        <v>80</v>
      </c>
      <c r="C19" s="114">
        <v>22.222222222222221</v>
      </c>
      <c r="D19" s="14" t="s">
        <v>84</v>
      </c>
      <c r="E19" s="43"/>
    </row>
    <row r="20" spans="1:5" ht="13.5" customHeight="1" x14ac:dyDescent="0.25">
      <c r="A20" s="51" t="s">
        <v>4</v>
      </c>
      <c r="B20" s="60">
        <v>85</v>
      </c>
      <c r="C20" s="114">
        <v>25</v>
      </c>
      <c r="D20" s="14" t="s">
        <v>84</v>
      </c>
      <c r="E20" s="43"/>
    </row>
    <row r="21" spans="1:5" ht="13.5" customHeight="1" x14ac:dyDescent="0.25">
      <c r="A21" s="51" t="s">
        <v>5</v>
      </c>
      <c r="B21" s="60">
        <v>85</v>
      </c>
      <c r="C21" s="114">
        <v>0</v>
      </c>
      <c r="D21" s="14" t="s">
        <v>84</v>
      </c>
      <c r="E21" s="9"/>
    </row>
    <row r="22" spans="1:5" ht="13.5" customHeight="1" x14ac:dyDescent="0.25">
      <c r="A22" s="51" t="s">
        <v>6</v>
      </c>
      <c r="B22" s="60">
        <v>95</v>
      </c>
      <c r="C22" s="113">
        <v>0</v>
      </c>
      <c r="D22" s="14" t="s">
        <v>84</v>
      </c>
      <c r="E22" s="43"/>
    </row>
    <row r="23" spans="1:5" ht="13.5" customHeight="1" x14ac:dyDescent="0.25">
      <c r="A23" s="51" t="s">
        <v>7</v>
      </c>
      <c r="B23" s="60">
        <v>100</v>
      </c>
      <c r="C23" s="114">
        <v>25</v>
      </c>
      <c r="D23" s="14" t="s">
        <v>84</v>
      </c>
      <c r="E23" s="43"/>
    </row>
    <row r="24" spans="1:5" ht="13.5" customHeight="1" x14ac:dyDescent="0.25">
      <c r="A24" s="50" t="s">
        <v>8</v>
      </c>
      <c r="B24" s="59">
        <v>85</v>
      </c>
      <c r="C24" s="114">
        <v>57.692307692307686</v>
      </c>
      <c r="D24" s="14" t="s">
        <v>84</v>
      </c>
      <c r="E24" s="43"/>
    </row>
    <row r="25" spans="1:5" ht="13.5" customHeight="1" thickBot="1" x14ac:dyDescent="0.3">
      <c r="A25" s="52" t="s">
        <v>9</v>
      </c>
      <c r="B25" s="61">
        <v>85</v>
      </c>
      <c r="C25" s="114">
        <v>0</v>
      </c>
      <c r="D25" s="14" t="s">
        <v>84</v>
      </c>
      <c r="E25" s="44"/>
    </row>
    <row r="26" spans="1:5" ht="13.5" customHeight="1" thickBot="1" x14ac:dyDescent="0.3">
      <c r="A26" s="53"/>
      <c r="B26" s="6"/>
      <c r="C26" s="32"/>
      <c r="D26" s="10"/>
      <c r="E26" s="45"/>
    </row>
    <row r="27" spans="1:5" ht="13.5" customHeight="1" thickBot="1" x14ac:dyDescent="0.3">
      <c r="A27" s="23" t="s">
        <v>10</v>
      </c>
      <c r="B27" s="22"/>
      <c r="C27" s="145">
        <v>28.571428571428569</v>
      </c>
      <c r="D27" s="20"/>
      <c r="E27" s="20"/>
    </row>
    <row r="28" spans="1:5" ht="13.5" customHeight="1" x14ac:dyDescent="0.25">
      <c r="A28" s="54" t="s">
        <v>11</v>
      </c>
      <c r="B28" s="59">
        <v>100</v>
      </c>
      <c r="C28" s="113">
        <v>0</v>
      </c>
      <c r="D28" s="14" t="s">
        <v>84</v>
      </c>
      <c r="E28" s="16"/>
    </row>
    <row r="29" spans="1:5" ht="13.5" customHeight="1" x14ac:dyDescent="0.25">
      <c r="A29" s="51" t="s">
        <v>12</v>
      </c>
      <c r="B29" s="60">
        <v>100</v>
      </c>
      <c r="C29" s="114">
        <v>0</v>
      </c>
      <c r="D29" s="14" t="s">
        <v>84</v>
      </c>
      <c r="E29" s="43"/>
    </row>
    <row r="30" spans="1:5" ht="13.5" customHeight="1" x14ac:dyDescent="0.25">
      <c r="A30" s="51" t="s">
        <v>13</v>
      </c>
      <c r="B30" s="60">
        <v>80</v>
      </c>
      <c r="C30" s="114">
        <v>0</v>
      </c>
      <c r="D30" s="14" t="s">
        <v>84</v>
      </c>
      <c r="E30" s="46"/>
    </row>
    <row r="31" spans="1:5" ht="13.5" customHeight="1" x14ac:dyDescent="0.25">
      <c r="A31" s="51" t="s">
        <v>14</v>
      </c>
      <c r="B31" s="60">
        <v>85</v>
      </c>
      <c r="C31" s="114">
        <v>0</v>
      </c>
      <c r="D31" s="14" t="s">
        <v>84</v>
      </c>
      <c r="E31" s="43"/>
    </row>
    <row r="32" spans="1:5" ht="13.5" customHeight="1" x14ac:dyDescent="0.25">
      <c r="A32" s="51" t="s">
        <v>15</v>
      </c>
      <c r="B32" s="60">
        <v>93.1</v>
      </c>
      <c r="C32" s="114">
        <v>33.333333333333329</v>
      </c>
      <c r="D32" s="14" t="s">
        <v>84</v>
      </c>
      <c r="E32" s="43"/>
    </row>
    <row r="33" spans="1:5" ht="13.5" customHeight="1" thickBot="1" x14ac:dyDescent="0.3">
      <c r="A33" s="52" t="s">
        <v>16</v>
      </c>
      <c r="B33" s="60">
        <v>100</v>
      </c>
      <c r="C33" s="114">
        <v>0</v>
      </c>
      <c r="D33" s="14" t="s">
        <v>84</v>
      </c>
      <c r="E33" s="47"/>
    </row>
    <row r="34" spans="1:5" ht="13.5" customHeight="1" thickBot="1" x14ac:dyDescent="0.3">
      <c r="A34" s="53"/>
      <c r="B34" s="6"/>
      <c r="C34" s="32"/>
      <c r="D34" s="10"/>
      <c r="E34" s="45"/>
    </row>
    <row r="35" spans="1:5" ht="13.5" customHeight="1" thickBot="1" x14ac:dyDescent="0.3">
      <c r="A35" s="23" t="s">
        <v>17</v>
      </c>
      <c r="B35" s="22"/>
      <c r="C35" s="145">
        <v>15</v>
      </c>
      <c r="D35" s="20"/>
      <c r="E35" s="20"/>
    </row>
    <row r="36" spans="1:5" ht="13.5" customHeight="1" x14ac:dyDescent="0.25">
      <c r="A36" s="50" t="s">
        <v>18</v>
      </c>
      <c r="B36" s="84">
        <v>100</v>
      </c>
      <c r="C36" s="84">
        <v>100</v>
      </c>
      <c r="D36" s="14" t="s">
        <v>84</v>
      </c>
      <c r="E36" s="14"/>
    </row>
    <row r="37" spans="1:5" ht="13.5" customHeight="1" x14ac:dyDescent="0.25">
      <c r="A37" s="51" t="s">
        <v>19</v>
      </c>
      <c r="B37" s="83">
        <v>90</v>
      </c>
      <c r="C37" s="83">
        <v>33.333333333333329</v>
      </c>
      <c r="D37" s="14" t="s">
        <v>84</v>
      </c>
      <c r="E37" s="9"/>
    </row>
    <row r="38" spans="1:5" ht="13.5" customHeight="1" x14ac:dyDescent="0.25">
      <c r="A38" s="51" t="s">
        <v>20</v>
      </c>
      <c r="B38" s="59">
        <v>85</v>
      </c>
      <c r="C38" s="113">
        <v>0</v>
      </c>
      <c r="D38" s="14" t="s">
        <v>84</v>
      </c>
      <c r="E38" s="43"/>
    </row>
    <row r="39" spans="1:5" ht="13.5" customHeight="1" x14ac:dyDescent="0.25">
      <c r="A39" s="51" t="s">
        <v>21</v>
      </c>
      <c r="B39" s="60">
        <v>75</v>
      </c>
      <c r="C39" s="114">
        <v>33.333333333333329</v>
      </c>
      <c r="D39" s="14" t="s">
        <v>84</v>
      </c>
      <c r="E39" s="9"/>
    </row>
    <row r="40" spans="1:5" ht="13.5" customHeight="1" x14ac:dyDescent="0.25">
      <c r="A40" s="51" t="s">
        <v>22</v>
      </c>
      <c r="B40" s="60">
        <v>80</v>
      </c>
      <c r="C40" s="114">
        <v>15.789473684210526</v>
      </c>
      <c r="D40" s="14" t="s">
        <v>84</v>
      </c>
      <c r="E40" s="9"/>
    </row>
    <row r="41" spans="1:5" ht="13.5" customHeight="1" x14ac:dyDescent="0.25">
      <c r="A41" s="51" t="s">
        <v>23</v>
      </c>
      <c r="B41" s="60">
        <v>85</v>
      </c>
      <c r="C41" s="114">
        <v>0</v>
      </c>
      <c r="D41" s="14" t="s">
        <v>84</v>
      </c>
      <c r="E41" s="43"/>
    </row>
    <row r="42" spans="1:5" ht="13.5" customHeight="1" x14ac:dyDescent="0.25">
      <c r="A42" s="51" t="s">
        <v>24</v>
      </c>
      <c r="B42" s="60">
        <v>85</v>
      </c>
      <c r="C42" s="114">
        <v>14.634146341463413</v>
      </c>
      <c r="D42" s="14" t="s">
        <v>84</v>
      </c>
      <c r="E42" s="9"/>
    </row>
    <row r="43" spans="1:5" ht="13.5" customHeight="1" thickBot="1" x14ac:dyDescent="0.3">
      <c r="A43" s="52" t="s">
        <v>25</v>
      </c>
      <c r="B43" s="60">
        <v>85</v>
      </c>
      <c r="C43" s="114">
        <v>0</v>
      </c>
      <c r="D43" s="14" t="s">
        <v>84</v>
      </c>
      <c r="E43" s="17"/>
    </row>
    <row r="44" spans="1:5" ht="13.5" customHeight="1" thickBot="1" x14ac:dyDescent="0.3">
      <c r="A44" s="53"/>
      <c r="B44" s="6"/>
      <c r="C44" s="32"/>
      <c r="D44" s="10"/>
      <c r="E44" s="45"/>
    </row>
    <row r="45" spans="1:5" ht="27.75" customHeight="1" thickBot="1" x14ac:dyDescent="0.3">
      <c r="A45" s="146" t="s">
        <v>214</v>
      </c>
      <c r="B45" s="22"/>
      <c r="C45" s="145">
        <v>32.029339853300733</v>
      </c>
      <c r="D45" s="23"/>
      <c r="E45" s="23"/>
    </row>
    <row r="46" spans="1:5" ht="13.5" customHeight="1" x14ac:dyDescent="0.25">
      <c r="A46" s="51" t="s">
        <v>27</v>
      </c>
      <c r="B46" s="59">
        <v>85</v>
      </c>
      <c r="C46" s="113">
        <v>55.555555555555557</v>
      </c>
      <c r="D46" s="14" t="s">
        <v>84</v>
      </c>
      <c r="E46" s="43"/>
    </row>
    <row r="47" spans="1:5" ht="13.5" customHeight="1" x14ac:dyDescent="0.25">
      <c r="A47" s="51" t="s">
        <v>28</v>
      </c>
      <c r="B47" s="60">
        <v>85</v>
      </c>
      <c r="C47" s="114">
        <v>25</v>
      </c>
      <c r="D47" s="14" t="s">
        <v>84</v>
      </c>
      <c r="E47" s="9"/>
    </row>
    <row r="48" spans="1:5" ht="13.5" customHeight="1" x14ac:dyDescent="0.25">
      <c r="A48" s="51" t="s">
        <v>29</v>
      </c>
      <c r="B48" s="60">
        <v>85</v>
      </c>
      <c r="C48" s="114">
        <v>0</v>
      </c>
      <c r="D48" s="14" t="s">
        <v>84</v>
      </c>
      <c r="E48" s="9"/>
    </row>
    <row r="49" spans="1:5" ht="13.5" customHeight="1" x14ac:dyDescent="0.25">
      <c r="A49" s="51" t="s">
        <v>30</v>
      </c>
      <c r="B49" s="60">
        <v>90</v>
      </c>
      <c r="C49" s="114">
        <v>0</v>
      </c>
      <c r="D49" s="14" t="s">
        <v>84</v>
      </c>
      <c r="E49" s="9"/>
    </row>
    <row r="50" spans="1:5" ht="13.5" customHeight="1" x14ac:dyDescent="0.25">
      <c r="A50" s="51" t="s">
        <v>31</v>
      </c>
      <c r="B50" s="60">
        <v>100</v>
      </c>
      <c r="C50" s="114">
        <v>30.434782608695656</v>
      </c>
      <c r="D50" s="14" t="s">
        <v>84</v>
      </c>
      <c r="E50" s="43"/>
    </row>
    <row r="51" spans="1:5" ht="13.5" customHeight="1" x14ac:dyDescent="0.25">
      <c r="A51" s="51" t="s">
        <v>32</v>
      </c>
      <c r="B51" s="60">
        <v>90</v>
      </c>
      <c r="C51" s="114">
        <v>0</v>
      </c>
      <c r="D51" s="14" t="s">
        <v>84</v>
      </c>
      <c r="E51" s="43"/>
    </row>
    <row r="52" spans="1:5" ht="13.5" customHeight="1" x14ac:dyDescent="0.25">
      <c r="A52" s="51" t="s">
        <v>33</v>
      </c>
      <c r="B52" s="59">
        <v>85</v>
      </c>
      <c r="C52" s="113">
        <v>32.683790965456154</v>
      </c>
      <c r="D52" s="14" t="s">
        <v>84</v>
      </c>
      <c r="E52" s="43"/>
    </row>
    <row r="53" spans="1:5" ht="13.5" customHeight="1" x14ac:dyDescent="0.25">
      <c r="A53" s="51" t="s">
        <v>34</v>
      </c>
      <c r="B53" s="60">
        <v>75</v>
      </c>
      <c r="C53" s="114">
        <v>0</v>
      </c>
      <c r="D53" s="14" t="s">
        <v>84</v>
      </c>
      <c r="E53" s="43"/>
    </row>
    <row r="54" spans="1:5" ht="13.5" customHeight="1" x14ac:dyDescent="0.25">
      <c r="A54" s="51" t="s">
        <v>35</v>
      </c>
      <c r="B54" s="59">
        <v>85</v>
      </c>
      <c r="C54" s="113">
        <v>28.571428571428569</v>
      </c>
      <c r="D54" s="14" t="s">
        <v>84</v>
      </c>
      <c r="E54" s="48"/>
    </row>
    <row r="55" spans="1:5" ht="13.5" customHeight="1" x14ac:dyDescent="0.25">
      <c r="A55" s="51" t="s">
        <v>36</v>
      </c>
      <c r="B55" s="60">
        <v>85</v>
      </c>
      <c r="C55" s="114">
        <v>20</v>
      </c>
      <c r="D55" s="14" t="s">
        <v>84</v>
      </c>
      <c r="E55" s="43"/>
    </row>
    <row r="56" spans="1:5" ht="13.5" customHeight="1" x14ac:dyDescent="0.25">
      <c r="A56" s="51" t="s">
        <v>37</v>
      </c>
      <c r="B56" s="60">
        <v>85</v>
      </c>
      <c r="C56" s="114">
        <v>0</v>
      </c>
      <c r="D56" s="14" t="s">
        <v>84</v>
      </c>
      <c r="E56" s="43"/>
    </row>
    <row r="57" spans="1:5" ht="13.5" customHeight="1" thickBot="1" x14ac:dyDescent="0.3">
      <c r="A57" s="51" t="s">
        <v>38</v>
      </c>
      <c r="B57" s="60">
        <v>85</v>
      </c>
      <c r="C57" s="114">
        <v>17.647058823529413</v>
      </c>
      <c r="D57" s="14" t="s">
        <v>84</v>
      </c>
      <c r="E57" s="47"/>
    </row>
    <row r="58" spans="1:5" ht="13.5" customHeight="1" thickBot="1" x14ac:dyDescent="0.3">
      <c r="A58" s="53"/>
      <c r="B58" s="6"/>
      <c r="C58" s="32"/>
      <c r="D58" s="10"/>
      <c r="E58" s="45"/>
    </row>
    <row r="59" spans="1:5" ht="13.5" customHeight="1" thickBot="1" x14ac:dyDescent="0.3">
      <c r="A59" s="23" t="s">
        <v>39</v>
      </c>
      <c r="B59" s="22"/>
      <c r="C59" s="145">
        <v>16.393442622950818</v>
      </c>
      <c r="D59" s="20"/>
      <c r="E59" s="20"/>
    </row>
    <row r="60" spans="1:5" ht="13.5" customHeight="1" x14ac:dyDescent="0.25">
      <c r="A60" s="51" t="s">
        <v>40</v>
      </c>
      <c r="B60" s="59">
        <v>85</v>
      </c>
      <c r="C60" s="113">
        <v>5.8823529411764701</v>
      </c>
      <c r="D60" s="14" t="s">
        <v>84</v>
      </c>
      <c r="E60" s="43"/>
    </row>
    <row r="61" spans="1:5" ht="13.5" customHeight="1" x14ac:dyDescent="0.25">
      <c r="A61" s="51" t="s">
        <v>41</v>
      </c>
      <c r="B61" s="60">
        <v>100</v>
      </c>
      <c r="C61" s="114">
        <v>100</v>
      </c>
      <c r="D61" s="14" t="s">
        <v>84</v>
      </c>
      <c r="E61" s="43"/>
    </row>
    <row r="62" spans="1:5" ht="13.5" customHeight="1" x14ac:dyDescent="0.25">
      <c r="A62" s="51" t="s">
        <v>42</v>
      </c>
      <c r="B62" s="60">
        <v>85</v>
      </c>
      <c r="C62" s="114">
        <v>0</v>
      </c>
      <c r="D62" s="14" t="s">
        <v>84</v>
      </c>
      <c r="E62" s="43"/>
    </row>
    <row r="63" spans="1:5" ht="13.5" customHeight="1" x14ac:dyDescent="0.25">
      <c r="A63" s="51" t="s">
        <v>43</v>
      </c>
      <c r="B63" s="60">
        <v>85</v>
      </c>
      <c r="C63" s="114">
        <v>28.571428571428569</v>
      </c>
      <c r="D63" s="14" t="s">
        <v>84</v>
      </c>
      <c r="E63" s="43"/>
    </row>
    <row r="64" spans="1:5" ht="13.5" customHeight="1" x14ac:dyDescent="0.25">
      <c r="A64" s="51" t="s">
        <v>44</v>
      </c>
      <c r="B64" s="60">
        <v>90</v>
      </c>
      <c r="C64" s="114">
        <v>0</v>
      </c>
      <c r="D64" s="14" t="s">
        <v>84</v>
      </c>
      <c r="E64" s="43"/>
    </row>
    <row r="65" spans="1:5" ht="13.5" customHeight="1" thickBot="1" x14ac:dyDescent="0.3">
      <c r="A65" s="52" t="s">
        <v>45</v>
      </c>
      <c r="B65" s="60">
        <v>85</v>
      </c>
      <c r="C65" s="114">
        <v>50</v>
      </c>
      <c r="D65" s="14" t="s">
        <v>84</v>
      </c>
      <c r="E65" s="47"/>
    </row>
    <row r="66" spans="1:5" ht="13.5" customHeight="1" thickBot="1" x14ac:dyDescent="0.3">
      <c r="A66" s="53"/>
      <c r="B66" s="6"/>
      <c r="C66" s="32"/>
      <c r="D66" s="10"/>
      <c r="E66" s="45"/>
    </row>
    <row r="67" spans="1:5" ht="13.5" customHeight="1" thickBot="1" x14ac:dyDescent="0.3">
      <c r="A67" s="23" t="s">
        <v>46</v>
      </c>
      <c r="B67" s="22"/>
      <c r="C67" s="145">
        <v>37.037037037037038</v>
      </c>
      <c r="D67" s="20"/>
      <c r="E67" s="20"/>
    </row>
    <row r="68" spans="1:5" ht="13.5" customHeight="1" x14ac:dyDescent="0.25">
      <c r="A68" s="50" t="s">
        <v>48</v>
      </c>
      <c r="B68" s="59">
        <v>90</v>
      </c>
      <c r="C68" s="113">
        <v>80</v>
      </c>
      <c r="D68" s="14" t="s">
        <v>84</v>
      </c>
      <c r="E68" s="42"/>
    </row>
    <row r="69" spans="1:5" ht="13.5" customHeight="1" x14ac:dyDescent="0.25">
      <c r="A69" s="51" t="s">
        <v>51</v>
      </c>
      <c r="B69" s="86">
        <v>85</v>
      </c>
      <c r="C69" s="86">
        <v>100</v>
      </c>
      <c r="D69" s="14" t="s">
        <v>84</v>
      </c>
      <c r="E69" s="9"/>
    </row>
    <row r="70" spans="1:5" ht="13.5" customHeight="1" x14ac:dyDescent="0.25">
      <c r="A70" s="51" t="s">
        <v>50</v>
      </c>
      <c r="B70" s="83">
        <v>75</v>
      </c>
      <c r="C70" s="83">
        <v>40</v>
      </c>
      <c r="D70" s="14" t="s">
        <v>84</v>
      </c>
      <c r="E70" s="9"/>
    </row>
    <row r="71" spans="1:5" ht="13.5" customHeight="1" x14ac:dyDescent="0.25">
      <c r="A71" s="51" t="s">
        <v>49</v>
      </c>
      <c r="B71" s="60">
        <v>85</v>
      </c>
      <c r="C71" s="114">
        <v>22.222222222222221</v>
      </c>
      <c r="D71" s="14" t="s">
        <v>84</v>
      </c>
      <c r="E71" s="43"/>
    </row>
    <row r="72" spans="1:5" ht="13.5" customHeight="1" thickBot="1" x14ac:dyDescent="0.3">
      <c r="A72" s="52" t="s">
        <v>47</v>
      </c>
      <c r="B72" s="60">
        <v>75</v>
      </c>
      <c r="C72" s="114">
        <v>26.086956521739129</v>
      </c>
      <c r="D72" s="14" t="s">
        <v>84</v>
      </c>
      <c r="E72" s="47"/>
    </row>
    <row r="73" spans="1:5" ht="13.5" customHeight="1" thickBot="1" x14ac:dyDescent="0.3">
      <c r="A73" s="53"/>
      <c r="B73" s="6"/>
      <c r="C73" s="32"/>
      <c r="D73" s="10"/>
      <c r="E73" s="45"/>
    </row>
    <row r="74" spans="1:5" ht="13.5" customHeight="1" thickBot="1" x14ac:dyDescent="0.3">
      <c r="A74" s="27" t="s">
        <v>52</v>
      </c>
      <c r="B74" s="24"/>
      <c r="C74" s="145">
        <v>31.818181818181817</v>
      </c>
      <c r="D74" s="26"/>
      <c r="E74" s="26"/>
    </row>
    <row r="75" spans="1:5" ht="13.5" customHeight="1" x14ac:dyDescent="0.25">
      <c r="A75" s="51" t="s">
        <v>55</v>
      </c>
      <c r="B75" s="59">
        <v>95</v>
      </c>
      <c r="C75" s="113">
        <v>100</v>
      </c>
      <c r="D75" s="14" t="s">
        <v>84</v>
      </c>
      <c r="E75" s="43"/>
    </row>
    <row r="76" spans="1:5" ht="13.5" customHeight="1" x14ac:dyDescent="0.25">
      <c r="A76" s="51" t="s">
        <v>53</v>
      </c>
      <c r="B76" s="60">
        <v>100</v>
      </c>
      <c r="C76" s="114">
        <v>38.461538461538467</v>
      </c>
      <c r="D76" s="14" t="s">
        <v>84</v>
      </c>
      <c r="E76" s="9"/>
    </row>
    <row r="77" spans="1:5" ht="13.5" customHeight="1" x14ac:dyDescent="0.25">
      <c r="A77" s="51" t="s">
        <v>54</v>
      </c>
      <c r="B77" s="60">
        <v>60</v>
      </c>
      <c r="C77" s="114">
        <v>50</v>
      </c>
      <c r="D77" s="14" t="s">
        <v>84</v>
      </c>
      <c r="E77" s="9"/>
    </row>
    <row r="78" spans="1:5" ht="13.5" customHeight="1" x14ac:dyDescent="0.25">
      <c r="A78" s="51" t="s">
        <v>57</v>
      </c>
      <c r="B78" s="60">
        <v>85</v>
      </c>
      <c r="C78" s="114">
        <v>0</v>
      </c>
      <c r="D78" s="14" t="s">
        <v>84</v>
      </c>
      <c r="E78" s="43"/>
    </row>
    <row r="79" spans="1:5" ht="13.5" customHeight="1" x14ac:dyDescent="0.25">
      <c r="A79" s="51" t="s">
        <v>58</v>
      </c>
      <c r="B79" s="60">
        <v>65</v>
      </c>
      <c r="C79" s="114">
        <v>0</v>
      </c>
      <c r="D79" s="14" t="s">
        <v>84</v>
      </c>
      <c r="E79" s="43"/>
    </row>
    <row r="80" spans="1:5" ht="13.5" customHeight="1" thickBot="1" x14ac:dyDescent="0.3">
      <c r="A80" s="52" t="s">
        <v>56</v>
      </c>
      <c r="B80" s="59">
        <v>90</v>
      </c>
      <c r="C80" s="113">
        <v>0</v>
      </c>
      <c r="D80" s="14" t="s">
        <v>84</v>
      </c>
      <c r="E80" s="47"/>
    </row>
    <row r="81" spans="1:9" ht="13.5" customHeight="1" thickBot="1" x14ac:dyDescent="0.3">
      <c r="A81" s="53"/>
      <c r="B81" s="6"/>
      <c r="C81" s="32"/>
      <c r="D81" s="10"/>
      <c r="E81" s="45"/>
    </row>
    <row r="82" spans="1:9" ht="13.5" customHeight="1" thickBot="1" x14ac:dyDescent="0.3">
      <c r="A82" s="27" t="s">
        <v>212</v>
      </c>
      <c r="B82" s="13"/>
      <c r="C82" s="145">
        <v>23.52941176470588</v>
      </c>
      <c r="D82" s="25"/>
      <c r="E82" s="25"/>
    </row>
    <row r="83" spans="1:9" ht="13.5" customHeight="1" x14ac:dyDescent="0.25">
      <c r="A83" s="51" t="s">
        <v>60</v>
      </c>
      <c r="B83" s="60">
        <v>85</v>
      </c>
      <c r="C83" s="114">
        <v>25</v>
      </c>
      <c r="D83" s="14" t="s">
        <v>84</v>
      </c>
      <c r="E83" s="9"/>
    </row>
    <row r="84" spans="1:9" ht="13.5" customHeight="1" x14ac:dyDescent="0.25">
      <c r="A84" s="51" t="s">
        <v>61</v>
      </c>
      <c r="B84" s="60">
        <v>98</v>
      </c>
      <c r="C84" s="114">
        <v>100</v>
      </c>
      <c r="D84" s="14" t="s">
        <v>84</v>
      </c>
      <c r="E84" s="9"/>
    </row>
    <row r="85" spans="1:9" ht="13.5" customHeight="1" x14ac:dyDescent="0.25">
      <c r="A85" s="51" t="s">
        <v>62</v>
      </c>
      <c r="B85" s="60">
        <v>85</v>
      </c>
      <c r="C85" s="114">
        <v>12.5</v>
      </c>
      <c r="D85" s="14" t="s">
        <v>84</v>
      </c>
      <c r="E85" s="9"/>
    </row>
    <row r="86" spans="1:9" ht="13.5" customHeight="1" x14ac:dyDescent="0.25">
      <c r="A86" s="51" t="s">
        <v>63</v>
      </c>
      <c r="B86" s="60">
        <v>100</v>
      </c>
      <c r="C86" s="114">
        <v>0</v>
      </c>
      <c r="D86" s="14" t="s">
        <v>84</v>
      </c>
      <c r="E86" s="43"/>
    </row>
    <row r="87" spans="1:9" ht="13.5" customHeight="1" thickBot="1" x14ac:dyDescent="0.3">
      <c r="A87" s="51" t="s">
        <v>64</v>
      </c>
      <c r="B87" s="60">
        <v>85</v>
      </c>
      <c r="C87" s="114">
        <v>0</v>
      </c>
      <c r="D87" s="14" t="s">
        <v>84</v>
      </c>
      <c r="E87" s="9"/>
    </row>
    <row r="88" spans="1:9" ht="13.5" customHeight="1" thickBot="1" x14ac:dyDescent="0.3">
      <c r="A88" s="53"/>
      <c r="B88" s="6"/>
      <c r="C88" s="32"/>
      <c r="D88" s="10"/>
      <c r="E88" s="45"/>
    </row>
    <row r="89" spans="1:9" ht="13.5" customHeight="1" thickBot="1" x14ac:dyDescent="0.3">
      <c r="A89" s="27" t="s">
        <v>65</v>
      </c>
      <c r="B89" s="13"/>
      <c r="C89" s="100">
        <v>42.5</v>
      </c>
      <c r="D89" s="25"/>
      <c r="E89" s="25"/>
    </row>
    <row r="90" spans="1:9" ht="13.5" customHeight="1" x14ac:dyDescent="0.25">
      <c r="A90" s="51" t="s">
        <v>66</v>
      </c>
      <c r="B90" s="60">
        <v>100</v>
      </c>
      <c r="C90" s="114">
        <v>0</v>
      </c>
      <c r="D90" s="14" t="s">
        <v>84</v>
      </c>
      <c r="E90" s="43"/>
    </row>
    <row r="91" spans="1:9" ht="13.5" customHeight="1" x14ac:dyDescent="0.25">
      <c r="A91" s="51" t="s">
        <v>67</v>
      </c>
      <c r="B91" s="60">
        <v>87</v>
      </c>
      <c r="C91" s="114">
        <v>60</v>
      </c>
      <c r="D91" s="14" t="s">
        <v>84</v>
      </c>
      <c r="E91" s="43"/>
    </row>
    <row r="92" spans="1:9" ht="13.5" customHeight="1" x14ac:dyDescent="0.25">
      <c r="A92" s="51" t="s">
        <v>68</v>
      </c>
      <c r="B92" s="60">
        <v>89</v>
      </c>
      <c r="C92" s="114">
        <v>61.53846153846154</v>
      </c>
      <c r="D92" s="14" t="s">
        <v>84</v>
      </c>
      <c r="E92" s="43"/>
    </row>
    <row r="93" spans="1:9" ht="13.5" customHeight="1" x14ac:dyDescent="0.25">
      <c r="A93" s="51" t="s">
        <v>69</v>
      </c>
      <c r="B93" s="60">
        <v>85</v>
      </c>
      <c r="C93" s="114">
        <v>16.666666666666664</v>
      </c>
      <c r="D93" s="14" t="s">
        <v>84</v>
      </c>
      <c r="E93" s="9"/>
    </row>
    <row r="94" spans="1:9" ht="13.5" customHeight="1" thickBot="1" x14ac:dyDescent="0.3">
      <c r="A94" s="52" t="s">
        <v>70</v>
      </c>
      <c r="B94" s="60">
        <v>85</v>
      </c>
      <c r="C94" s="114">
        <v>33.333333333333329</v>
      </c>
      <c r="D94" s="14" t="s">
        <v>84</v>
      </c>
      <c r="E94" s="47"/>
      <c r="I94" s="2" t="s">
        <v>71</v>
      </c>
    </row>
    <row r="95" spans="1:9" ht="9.75" customHeight="1" thickBot="1" x14ac:dyDescent="0.3">
      <c r="A95" s="53"/>
      <c r="B95" s="6"/>
      <c r="C95" s="32"/>
      <c r="D95" s="10"/>
      <c r="E95" s="45"/>
    </row>
    <row r="96" spans="1:9" ht="15.75" thickBot="1" x14ac:dyDescent="0.3">
      <c r="A96" s="27" t="s">
        <v>72</v>
      </c>
      <c r="B96" s="100">
        <v>85</v>
      </c>
      <c r="C96" s="100">
        <v>76.790000000000006</v>
      </c>
      <c r="D96" s="25" t="s">
        <v>84</v>
      </c>
      <c r="E96" s="25"/>
    </row>
    <row r="97" spans="1:11" x14ac:dyDescent="0.25">
      <c r="A97" s="3" t="s">
        <v>237</v>
      </c>
      <c r="B97" s="3"/>
      <c r="C97" s="3"/>
      <c r="D97" s="3"/>
      <c r="E97" s="3"/>
      <c r="F97" s="3"/>
      <c r="G97" s="3"/>
      <c r="H97" s="3"/>
      <c r="I97" s="3"/>
      <c r="J97" s="3"/>
      <c r="K97" s="3"/>
    </row>
    <row r="98" spans="1:11" x14ac:dyDescent="0.25">
      <c r="A98" s="168" t="s">
        <v>238</v>
      </c>
      <c r="B98" s="3"/>
      <c r="C98" s="3"/>
      <c r="D98" s="3"/>
      <c r="E98" s="3"/>
      <c r="F98" s="3"/>
      <c r="G98" s="3"/>
      <c r="H98" s="3"/>
      <c r="I98" s="3"/>
      <c r="J98" s="3"/>
      <c r="K98" s="3"/>
    </row>
    <row r="99" spans="1:11" x14ac:dyDescent="0.25">
      <c r="A99" s="40"/>
      <c r="B99" s="40"/>
    </row>
  </sheetData>
  <mergeCells count="12">
    <mergeCell ref="A8:E8"/>
    <mergeCell ref="A9:E9"/>
    <mergeCell ref="A10:E10"/>
    <mergeCell ref="A12:E12"/>
    <mergeCell ref="A13:E13"/>
    <mergeCell ref="A11:E11"/>
    <mergeCell ref="A7:E7"/>
    <mergeCell ref="A1:E1"/>
    <mergeCell ref="A2:E2"/>
    <mergeCell ref="A4:E4"/>
    <mergeCell ref="A5:E5"/>
    <mergeCell ref="A6:E6"/>
  </mergeCells>
  <pageMargins left="0.51181102362204722" right="0.24" top="0.34" bottom="0.28000000000000003" header="0.17" footer="0.17"/>
  <pageSetup paperSize="9" scale="58" orientation="portrait" r:id="rId1"/>
  <colBreaks count="1" manualBreakCount="1">
    <brk id="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99"/>
  <sheetViews>
    <sheetView view="pageBreakPreview" zoomScale="110" zoomScaleNormal="160" zoomScaleSheetLayoutView="110" workbookViewId="0">
      <selection activeCell="C14" sqref="C14"/>
    </sheetView>
  </sheetViews>
  <sheetFormatPr defaultColWidth="30.85546875" defaultRowHeight="15" x14ac:dyDescent="0.25"/>
  <cols>
    <col min="1" max="1" width="38.5703125" customWidth="1"/>
    <col min="2" max="2" width="15.140625" customWidth="1"/>
    <col min="3" max="3" width="13.28515625" customWidth="1"/>
    <col min="4" max="4" width="13.7109375" customWidth="1"/>
    <col min="5" max="5" width="51.42578125" customWidth="1"/>
  </cols>
  <sheetData>
    <row r="1" spans="1:10" x14ac:dyDescent="0.25">
      <c r="A1" s="200" t="s">
        <v>73</v>
      </c>
      <c r="B1" s="200"/>
      <c r="C1" s="200"/>
      <c r="D1" s="200"/>
      <c r="E1" s="200"/>
      <c r="F1" s="1"/>
      <c r="G1" s="1"/>
      <c r="H1" s="1"/>
    </row>
    <row r="2" spans="1:10" x14ac:dyDescent="0.25">
      <c r="A2" s="200" t="s">
        <v>74</v>
      </c>
      <c r="B2" s="200"/>
      <c r="C2" s="200"/>
      <c r="D2" s="200"/>
      <c r="E2" s="200"/>
      <c r="F2" s="1"/>
      <c r="G2" s="1"/>
      <c r="H2" s="1"/>
    </row>
    <row r="3" spans="1:10" ht="9" customHeight="1" x14ac:dyDescent="0.25">
      <c r="A3" s="67"/>
      <c r="B3" s="67"/>
      <c r="C3" s="67"/>
      <c r="D3" s="67"/>
      <c r="E3" s="67"/>
      <c r="F3" s="67"/>
      <c r="G3" s="67"/>
      <c r="H3" s="67"/>
    </row>
    <row r="4" spans="1:10" x14ac:dyDescent="0.25">
      <c r="A4" s="200" t="s">
        <v>99</v>
      </c>
      <c r="B4" s="200"/>
      <c r="C4" s="200"/>
      <c r="D4" s="200"/>
      <c r="E4" s="200"/>
      <c r="F4" s="67"/>
      <c r="G4" s="67"/>
      <c r="H4" s="67"/>
    </row>
    <row r="5" spans="1:10" ht="9" customHeight="1" x14ac:dyDescent="0.25">
      <c r="A5" s="206"/>
      <c r="B5" s="206"/>
      <c r="C5" s="206"/>
      <c r="D5" s="206"/>
      <c r="E5" s="206"/>
      <c r="F5" s="67"/>
      <c r="G5" s="67"/>
      <c r="H5" s="67"/>
    </row>
    <row r="6" spans="1:10" ht="38.25" customHeight="1" x14ac:dyDescent="0.25">
      <c r="A6" s="202" t="s">
        <v>105</v>
      </c>
      <c r="B6" s="202"/>
      <c r="C6" s="202"/>
      <c r="D6" s="202"/>
      <c r="E6" s="202"/>
      <c r="F6" s="41"/>
      <c r="G6" s="41"/>
      <c r="H6" s="41"/>
      <c r="I6" s="41"/>
      <c r="J6" s="4"/>
    </row>
    <row r="7" spans="1:10" ht="11.25" customHeight="1" x14ac:dyDescent="0.25">
      <c r="A7" s="202"/>
      <c r="B7" s="202"/>
      <c r="C7" s="202"/>
      <c r="D7" s="202"/>
      <c r="E7" s="202"/>
      <c r="F7" s="4"/>
      <c r="G7" s="4"/>
      <c r="H7" s="4"/>
      <c r="I7" s="4"/>
      <c r="J7" s="4"/>
    </row>
    <row r="8" spans="1:10" ht="37.5" customHeight="1" x14ac:dyDescent="0.25">
      <c r="A8" s="202" t="s">
        <v>106</v>
      </c>
      <c r="B8" s="202"/>
      <c r="C8" s="202"/>
      <c r="D8" s="202"/>
      <c r="E8" s="202"/>
      <c r="F8" s="4"/>
      <c r="G8" s="4"/>
      <c r="H8" s="4"/>
      <c r="I8" s="4"/>
      <c r="J8" s="4"/>
    </row>
    <row r="9" spans="1:10" ht="13.5" customHeight="1" x14ac:dyDescent="0.25">
      <c r="A9" s="202"/>
      <c r="B9" s="202"/>
      <c r="C9" s="202"/>
      <c r="D9" s="202"/>
      <c r="E9" s="202"/>
      <c r="F9" s="4"/>
      <c r="G9" s="4"/>
      <c r="H9" s="4"/>
      <c r="I9" s="4"/>
      <c r="J9" s="4"/>
    </row>
    <row r="10" spans="1:10" ht="24" customHeight="1" x14ac:dyDescent="0.25">
      <c r="A10" s="198" t="s">
        <v>111</v>
      </c>
      <c r="B10" s="198"/>
      <c r="C10" s="198"/>
      <c r="D10" s="198"/>
      <c r="E10" s="198"/>
      <c r="F10" s="4"/>
      <c r="G10" s="4"/>
      <c r="H10" s="4"/>
      <c r="I10" s="4"/>
      <c r="J10" s="4"/>
    </row>
    <row r="11" spans="1:10" ht="16.5" customHeight="1" x14ac:dyDescent="0.25">
      <c r="A11" s="198" t="s">
        <v>151</v>
      </c>
      <c r="B11" s="198"/>
      <c r="C11" s="198"/>
      <c r="D11" s="198"/>
      <c r="E11" s="198"/>
      <c r="F11" s="4"/>
      <c r="G11" s="4"/>
      <c r="H11" s="4"/>
      <c r="I11" s="4"/>
      <c r="J11" s="4"/>
    </row>
    <row r="12" spans="1:10" ht="17.25" customHeight="1" x14ac:dyDescent="0.25">
      <c r="A12" s="208" t="s">
        <v>139</v>
      </c>
      <c r="B12" s="208"/>
      <c r="C12" s="208"/>
      <c r="D12" s="208"/>
      <c r="E12" s="208"/>
      <c r="F12" s="4"/>
      <c r="G12" s="4"/>
      <c r="H12" s="4"/>
      <c r="I12" s="4"/>
      <c r="J12" s="4"/>
    </row>
    <row r="13" spans="1:10" ht="12.75" customHeight="1" x14ac:dyDescent="0.25">
      <c r="A13" s="209"/>
      <c r="B13" s="209"/>
      <c r="C13" s="209"/>
      <c r="D13" s="209"/>
      <c r="E13" s="209"/>
    </row>
    <row r="14" spans="1:10" ht="59.25" customHeight="1" x14ac:dyDescent="0.25">
      <c r="A14" s="91" t="s">
        <v>77</v>
      </c>
      <c r="B14" s="92" t="s">
        <v>81</v>
      </c>
      <c r="C14" s="92" t="s">
        <v>79</v>
      </c>
      <c r="D14" s="92" t="s">
        <v>80</v>
      </c>
      <c r="E14" s="92" t="s">
        <v>133</v>
      </c>
    </row>
    <row r="15" spans="1:10" ht="7.5" customHeight="1" thickBot="1" x14ac:dyDescent="0.3">
      <c r="A15" s="50"/>
      <c r="B15" s="69"/>
      <c r="C15" s="30"/>
      <c r="D15" s="14"/>
      <c r="E15" s="14"/>
    </row>
    <row r="16" spans="1:10" ht="15.75" thickBot="1" x14ac:dyDescent="0.3">
      <c r="A16" s="19" t="s">
        <v>0</v>
      </c>
      <c r="B16" s="21"/>
      <c r="C16" s="94">
        <v>57.3</v>
      </c>
      <c r="D16" s="19"/>
      <c r="E16" s="19"/>
    </row>
    <row r="17" spans="1:5" ht="13.5" customHeight="1" x14ac:dyDescent="0.25">
      <c r="A17" s="50" t="s">
        <v>1</v>
      </c>
      <c r="B17" s="59">
        <v>100</v>
      </c>
      <c r="C17" s="113">
        <v>100</v>
      </c>
      <c r="D17" s="14" t="s">
        <v>84</v>
      </c>
      <c r="E17" s="42"/>
    </row>
    <row r="18" spans="1:5" ht="13.5" customHeight="1" x14ac:dyDescent="0.25">
      <c r="A18" s="51" t="s">
        <v>2</v>
      </c>
      <c r="B18" s="83">
        <v>75</v>
      </c>
      <c r="C18" s="83">
        <v>0</v>
      </c>
      <c r="D18" s="14" t="s">
        <v>84</v>
      </c>
      <c r="E18" s="9"/>
    </row>
    <row r="19" spans="1:5" ht="13.5" customHeight="1" x14ac:dyDescent="0.25">
      <c r="A19" s="51" t="s">
        <v>3</v>
      </c>
      <c r="B19" s="83">
        <v>90</v>
      </c>
      <c r="C19" s="83">
        <v>55.555555555555557</v>
      </c>
      <c r="D19" s="14" t="s">
        <v>84</v>
      </c>
      <c r="E19" s="43"/>
    </row>
    <row r="20" spans="1:5" ht="13.5" customHeight="1" x14ac:dyDescent="0.25">
      <c r="A20" s="51" t="s">
        <v>4</v>
      </c>
      <c r="B20" s="83">
        <v>75</v>
      </c>
      <c r="C20" s="83">
        <v>25</v>
      </c>
      <c r="D20" s="14" t="s">
        <v>84</v>
      </c>
      <c r="E20" s="43"/>
    </row>
    <row r="21" spans="1:5" ht="13.5" customHeight="1" x14ac:dyDescent="0.25">
      <c r="A21" s="51" t="s">
        <v>5</v>
      </c>
      <c r="B21" s="60">
        <v>75</v>
      </c>
      <c r="C21" s="114">
        <v>50</v>
      </c>
      <c r="D21" s="14" t="s">
        <v>84</v>
      </c>
      <c r="E21" s="9"/>
    </row>
    <row r="22" spans="1:5" ht="13.5" customHeight="1" x14ac:dyDescent="0.25">
      <c r="A22" s="51" t="s">
        <v>6</v>
      </c>
      <c r="B22" s="60">
        <v>90</v>
      </c>
      <c r="C22" s="114">
        <v>42.857142857142854</v>
      </c>
      <c r="D22" s="14" t="s">
        <v>84</v>
      </c>
      <c r="E22" s="43"/>
    </row>
    <row r="23" spans="1:5" ht="13.5" customHeight="1" x14ac:dyDescent="0.25">
      <c r="A23" s="51" t="s">
        <v>7</v>
      </c>
      <c r="B23" s="60">
        <v>100</v>
      </c>
      <c r="C23" s="114">
        <v>66.666666666666657</v>
      </c>
      <c r="D23" s="14" t="s">
        <v>84</v>
      </c>
      <c r="E23" s="43"/>
    </row>
    <row r="24" spans="1:5" ht="13.5" customHeight="1" x14ac:dyDescent="0.25">
      <c r="A24" s="50" t="s">
        <v>8</v>
      </c>
      <c r="B24" s="60">
        <v>80</v>
      </c>
      <c r="C24" s="114">
        <v>71.05263157894737</v>
      </c>
      <c r="D24" s="14" t="s">
        <v>84</v>
      </c>
      <c r="E24" s="43"/>
    </row>
    <row r="25" spans="1:5" ht="13.5" customHeight="1" thickBot="1" x14ac:dyDescent="0.3">
      <c r="A25" s="52" t="s">
        <v>9</v>
      </c>
      <c r="B25" s="60">
        <v>100</v>
      </c>
      <c r="C25" s="114">
        <v>0</v>
      </c>
      <c r="D25" s="14" t="s">
        <v>84</v>
      </c>
      <c r="E25" s="44"/>
    </row>
    <row r="26" spans="1:5" ht="13.5" customHeight="1" thickBot="1" x14ac:dyDescent="0.3">
      <c r="A26" s="53"/>
      <c r="B26" s="6"/>
      <c r="C26" s="32"/>
      <c r="D26" s="10"/>
      <c r="E26" s="45"/>
    </row>
    <row r="27" spans="1:5" ht="13.5" customHeight="1" thickBot="1" x14ac:dyDescent="0.3">
      <c r="A27" s="23" t="s">
        <v>10</v>
      </c>
      <c r="B27" s="22"/>
      <c r="C27" s="94">
        <v>83.333333333333343</v>
      </c>
      <c r="D27" s="20"/>
      <c r="E27" s="20"/>
    </row>
    <row r="28" spans="1:5" ht="13.5" customHeight="1" x14ac:dyDescent="0.25">
      <c r="A28" s="54" t="s">
        <v>11</v>
      </c>
      <c r="B28" s="59">
        <v>100</v>
      </c>
      <c r="C28" s="113">
        <v>50</v>
      </c>
      <c r="D28" s="14" t="s">
        <v>84</v>
      </c>
      <c r="E28" s="16"/>
    </row>
    <row r="29" spans="1:5" ht="13.5" customHeight="1" x14ac:dyDescent="0.25">
      <c r="A29" s="51" t="s">
        <v>12</v>
      </c>
      <c r="B29" s="60">
        <v>100</v>
      </c>
      <c r="C29" s="83">
        <v>0</v>
      </c>
      <c r="D29" s="14" t="s">
        <v>84</v>
      </c>
      <c r="E29" s="43"/>
    </row>
    <row r="30" spans="1:5" ht="13.5" customHeight="1" x14ac:dyDescent="0.25">
      <c r="A30" s="51" t="s">
        <v>13</v>
      </c>
      <c r="B30" s="60">
        <v>80</v>
      </c>
      <c r="C30" s="83">
        <v>100</v>
      </c>
      <c r="D30" s="14" t="s">
        <v>84</v>
      </c>
      <c r="E30" s="46"/>
    </row>
    <row r="31" spans="1:5" ht="13.5" customHeight="1" x14ac:dyDescent="0.25">
      <c r="A31" s="51" t="s">
        <v>14</v>
      </c>
      <c r="B31" s="60">
        <v>85</v>
      </c>
      <c r="C31" s="83">
        <v>100</v>
      </c>
      <c r="D31" s="14" t="s">
        <v>84</v>
      </c>
      <c r="E31" s="43"/>
    </row>
    <row r="32" spans="1:5" ht="13.5" customHeight="1" x14ac:dyDescent="0.25">
      <c r="A32" s="51" t="s">
        <v>15</v>
      </c>
      <c r="B32" s="60">
        <v>100</v>
      </c>
      <c r="C32" s="114">
        <v>89.743589743589752</v>
      </c>
      <c r="D32" s="14" t="s">
        <v>84</v>
      </c>
      <c r="E32" s="43"/>
    </row>
    <row r="33" spans="1:5" ht="13.5" customHeight="1" thickBot="1" x14ac:dyDescent="0.3">
      <c r="A33" s="52" t="s">
        <v>16</v>
      </c>
      <c r="B33" s="60">
        <v>100</v>
      </c>
      <c r="C33" s="114">
        <v>0</v>
      </c>
      <c r="D33" s="14" t="s">
        <v>84</v>
      </c>
      <c r="E33" s="47"/>
    </row>
    <row r="34" spans="1:5" ht="13.5" customHeight="1" thickBot="1" x14ac:dyDescent="0.3">
      <c r="A34" s="53"/>
      <c r="B34" s="6"/>
      <c r="C34" s="32"/>
      <c r="D34" s="10"/>
      <c r="E34" s="45"/>
    </row>
    <row r="35" spans="1:5" ht="13.5" customHeight="1" thickBot="1" x14ac:dyDescent="0.3">
      <c r="A35" s="23" t="s">
        <v>17</v>
      </c>
      <c r="B35" s="22"/>
      <c r="C35" s="94">
        <v>54.621848739495796</v>
      </c>
      <c r="D35" s="20"/>
      <c r="E35" s="20"/>
    </row>
    <row r="36" spans="1:5" ht="13.5" customHeight="1" x14ac:dyDescent="0.25">
      <c r="A36" s="50" t="s">
        <v>18</v>
      </c>
      <c r="B36" s="59">
        <v>100</v>
      </c>
      <c r="C36" s="113">
        <v>28.571428571428569</v>
      </c>
      <c r="D36" s="14" t="s">
        <v>84</v>
      </c>
      <c r="E36" s="14"/>
    </row>
    <row r="37" spans="1:5" ht="13.5" customHeight="1" x14ac:dyDescent="0.25">
      <c r="A37" s="51" t="s">
        <v>19</v>
      </c>
      <c r="B37" s="60">
        <v>75</v>
      </c>
      <c r="C37" s="83">
        <v>25</v>
      </c>
      <c r="D37" s="14" t="s">
        <v>84</v>
      </c>
      <c r="E37" s="9"/>
    </row>
    <row r="38" spans="1:5" ht="13.5" customHeight="1" x14ac:dyDescent="0.25">
      <c r="A38" s="51" t="s">
        <v>20</v>
      </c>
      <c r="B38" s="60">
        <v>85</v>
      </c>
      <c r="C38" s="83">
        <v>0</v>
      </c>
      <c r="D38" s="14" t="s">
        <v>84</v>
      </c>
      <c r="E38" s="43"/>
    </row>
    <row r="39" spans="1:5" ht="13.5" customHeight="1" x14ac:dyDescent="0.25">
      <c r="A39" s="51" t="s">
        <v>21</v>
      </c>
      <c r="B39" s="60">
        <v>75</v>
      </c>
      <c r="C39" s="83">
        <v>50</v>
      </c>
      <c r="D39" s="14" t="s">
        <v>84</v>
      </c>
      <c r="E39" s="9"/>
    </row>
    <row r="40" spans="1:5" ht="13.5" customHeight="1" x14ac:dyDescent="0.25">
      <c r="A40" s="51" t="s">
        <v>22</v>
      </c>
      <c r="B40" s="60">
        <v>70</v>
      </c>
      <c r="C40" s="114">
        <v>79.166666666666657</v>
      </c>
      <c r="D40" s="14" t="s">
        <v>84</v>
      </c>
      <c r="E40" s="9"/>
    </row>
    <row r="41" spans="1:5" ht="13.5" customHeight="1" x14ac:dyDescent="0.25">
      <c r="A41" s="51" t="s">
        <v>23</v>
      </c>
      <c r="B41" s="60">
        <v>75</v>
      </c>
      <c r="C41" s="114">
        <v>83.333333333333343</v>
      </c>
      <c r="D41" s="14" t="s">
        <v>84</v>
      </c>
      <c r="E41" s="43"/>
    </row>
    <row r="42" spans="1:5" ht="13.5" customHeight="1" x14ac:dyDescent="0.25">
      <c r="A42" s="51" t="s">
        <v>24</v>
      </c>
      <c r="B42" s="59">
        <v>75</v>
      </c>
      <c r="C42" s="113">
        <v>50</v>
      </c>
      <c r="D42" s="14" t="s">
        <v>84</v>
      </c>
      <c r="E42" s="9"/>
    </row>
    <row r="43" spans="1:5" ht="13.5" customHeight="1" thickBot="1" x14ac:dyDescent="0.3">
      <c r="A43" s="52" t="s">
        <v>25</v>
      </c>
      <c r="B43" s="60">
        <v>75</v>
      </c>
      <c r="C43" s="83">
        <v>62.5</v>
      </c>
      <c r="D43" s="14" t="s">
        <v>84</v>
      </c>
      <c r="E43" s="17"/>
    </row>
    <row r="44" spans="1:5" ht="13.5" customHeight="1" thickBot="1" x14ac:dyDescent="0.3">
      <c r="A44" s="53"/>
      <c r="B44" s="6"/>
      <c r="C44" s="32"/>
      <c r="D44" s="10"/>
      <c r="E44" s="45"/>
    </row>
    <row r="45" spans="1:5" ht="32.25" customHeight="1" thickBot="1" x14ac:dyDescent="0.3">
      <c r="A45" s="146" t="s">
        <v>214</v>
      </c>
      <c r="B45" s="22"/>
      <c r="C45" s="94">
        <v>69.814731134206966</v>
      </c>
      <c r="D45" s="23"/>
      <c r="E45" s="23"/>
    </row>
    <row r="46" spans="1:5" ht="13.5" customHeight="1" x14ac:dyDescent="0.25">
      <c r="A46" s="51" t="s">
        <v>27</v>
      </c>
      <c r="B46" s="59">
        <v>75</v>
      </c>
      <c r="C46" s="113">
        <v>65</v>
      </c>
      <c r="D46" s="14" t="s">
        <v>84</v>
      </c>
      <c r="E46" s="43"/>
    </row>
    <row r="47" spans="1:5" ht="13.5" customHeight="1" x14ac:dyDescent="0.25">
      <c r="A47" s="51" t="s">
        <v>28</v>
      </c>
      <c r="B47" s="60">
        <v>88</v>
      </c>
      <c r="C47" s="83">
        <v>42.857142857142854</v>
      </c>
      <c r="D47" s="14" t="s">
        <v>84</v>
      </c>
      <c r="E47" s="9"/>
    </row>
    <row r="48" spans="1:5" ht="13.5" customHeight="1" x14ac:dyDescent="0.25">
      <c r="A48" s="51" t="s">
        <v>29</v>
      </c>
      <c r="B48" s="60">
        <v>75</v>
      </c>
      <c r="C48" s="83">
        <v>37.5</v>
      </c>
      <c r="D48" s="14" t="s">
        <v>84</v>
      </c>
      <c r="E48" s="9"/>
    </row>
    <row r="49" spans="1:5" ht="13.5" customHeight="1" x14ac:dyDescent="0.25">
      <c r="A49" s="51" t="s">
        <v>30</v>
      </c>
      <c r="B49" s="60">
        <v>35</v>
      </c>
      <c r="C49" s="83">
        <v>100</v>
      </c>
      <c r="D49" s="14" t="s">
        <v>84</v>
      </c>
      <c r="E49" s="9"/>
    </row>
    <row r="50" spans="1:5" ht="13.5" customHeight="1" x14ac:dyDescent="0.25">
      <c r="A50" s="51" t="s">
        <v>31</v>
      </c>
      <c r="B50" s="60">
        <v>95</v>
      </c>
      <c r="C50" s="114">
        <v>32.352941176470587</v>
      </c>
      <c r="D50" s="14" t="s">
        <v>84</v>
      </c>
      <c r="E50" s="43"/>
    </row>
    <row r="51" spans="1:5" ht="13.5" customHeight="1" x14ac:dyDescent="0.25">
      <c r="A51" s="51" t="s">
        <v>32</v>
      </c>
      <c r="B51" s="60">
        <v>100</v>
      </c>
      <c r="C51" s="114">
        <v>16.666666666666664</v>
      </c>
      <c r="D51" s="14" t="s">
        <v>84</v>
      </c>
      <c r="E51" s="43"/>
    </row>
    <row r="52" spans="1:5" ht="13.5" customHeight="1" x14ac:dyDescent="0.25">
      <c r="A52" s="51" t="s">
        <v>33</v>
      </c>
      <c r="B52" s="59">
        <v>75</v>
      </c>
      <c r="C52" s="113">
        <v>70.845771144278601</v>
      </c>
      <c r="D52" s="14" t="s">
        <v>84</v>
      </c>
      <c r="E52" s="43"/>
    </row>
    <row r="53" spans="1:5" ht="13.5" customHeight="1" x14ac:dyDescent="0.25">
      <c r="A53" s="51" t="s">
        <v>34</v>
      </c>
      <c r="B53" s="60">
        <v>75</v>
      </c>
      <c r="C53" s="83">
        <v>100</v>
      </c>
      <c r="D53" s="14" t="s">
        <v>84</v>
      </c>
      <c r="E53" s="43"/>
    </row>
    <row r="54" spans="1:5" ht="13.5" customHeight="1" x14ac:dyDescent="0.25">
      <c r="A54" s="51" t="s">
        <v>35</v>
      </c>
      <c r="B54" s="59">
        <v>85</v>
      </c>
      <c r="C54" s="113">
        <v>64.705882352941174</v>
      </c>
      <c r="D54" s="14" t="s">
        <v>84</v>
      </c>
      <c r="E54" s="48"/>
    </row>
    <row r="55" spans="1:5" ht="13.5" customHeight="1" x14ac:dyDescent="0.25">
      <c r="A55" s="51" t="s">
        <v>36</v>
      </c>
      <c r="B55" s="60">
        <v>85</v>
      </c>
      <c r="C55" s="83">
        <v>54.54545454545454</v>
      </c>
      <c r="D55" s="14" t="s">
        <v>84</v>
      </c>
      <c r="E55" s="43"/>
    </row>
    <row r="56" spans="1:5" ht="13.5" customHeight="1" x14ac:dyDescent="0.25">
      <c r="A56" s="51" t="s">
        <v>37</v>
      </c>
      <c r="B56" s="60">
        <v>75</v>
      </c>
      <c r="C56" s="83">
        <v>83.333333333333343</v>
      </c>
      <c r="D56" s="14" t="s">
        <v>84</v>
      </c>
      <c r="E56" s="43"/>
    </row>
    <row r="57" spans="1:5" ht="13.5" customHeight="1" thickBot="1" x14ac:dyDescent="0.3">
      <c r="A57" s="51" t="s">
        <v>38</v>
      </c>
      <c r="B57" s="60">
        <v>45</v>
      </c>
      <c r="C57" s="83">
        <v>60</v>
      </c>
      <c r="D57" s="14" t="s">
        <v>84</v>
      </c>
      <c r="E57" s="47"/>
    </row>
    <row r="58" spans="1:5" ht="13.5" customHeight="1" thickBot="1" x14ac:dyDescent="0.3">
      <c r="A58" s="53"/>
      <c r="B58" s="6"/>
      <c r="C58" s="32"/>
      <c r="D58" s="10"/>
      <c r="E58" s="45"/>
    </row>
    <row r="59" spans="1:5" ht="13.5" customHeight="1" thickBot="1" x14ac:dyDescent="0.3">
      <c r="A59" s="23" t="s">
        <v>39</v>
      </c>
      <c r="B59" s="22"/>
      <c r="C59" s="94">
        <v>40.243902439024396</v>
      </c>
      <c r="D59" s="20"/>
      <c r="E59" s="20"/>
    </row>
    <row r="60" spans="1:5" ht="13.5" customHeight="1" x14ac:dyDescent="0.25">
      <c r="A60" s="51" t="s">
        <v>40</v>
      </c>
      <c r="B60" s="59">
        <v>75</v>
      </c>
      <c r="C60" s="113">
        <v>31.914893617021278</v>
      </c>
      <c r="D60" s="14" t="s">
        <v>84</v>
      </c>
      <c r="E60" s="43"/>
    </row>
    <row r="61" spans="1:5" ht="13.5" customHeight="1" x14ac:dyDescent="0.25">
      <c r="A61" s="51" t="s">
        <v>41</v>
      </c>
      <c r="B61" s="60">
        <v>80</v>
      </c>
      <c r="C61" s="83">
        <v>100</v>
      </c>
      <c r="D61" s="14" t="s">
        <v>84</v>
      </c>
      <c r="E61" s="43"/>
    </row>
    <row r="62" spans="1:5" ht="13.5" customHeight="1" x14ac:dyDescent="0.25">
      <c r="A62" s="51" t="s">
        <v>42</v>
      </c>
      <c r="B62" s="60">
        <v>75</v>
      </c>
      <c r="C62" s="83">
        <v>50</v>
      </c>
      <c r="D62" s="14" t="s">
        <v>84</v>
      </c>
      <c r="E62" s="43"/>
    </row>
    <row r="63" spans="1:5" ht="13.5" customHeight="1" x14ac:dyDescent="0.25">
      <c r="A63" s="51" t="s">
        <v>43</v>
      </c>
      <c r="B63" s="60">
        <v>100</v>
      </c>
      <c r="C63" s="83">
        <v>41.666666666666671</v>
      </c>
      <c r="D63" s="14" t="s">
        <v>84</v>
      </c>
      <c r="E63" s="43"/>
    </row>
    <row r="64" spans="1:5" ht="13.5" customHeight="1" x14ac:dyDescent="0.25">
      <c r="A64" s="51" t="s">
        <v>44</v>
      </c>
      <c r="B64" s="60">
        <v>90</v>
      </c>
      <c r="C64" s="114">
        <v>100</v>
      </c>
      <c r="D64" s="14" t="s">
        <v>84</v>
      </c>
      <c r="E64" s="43"/>
    </row>
    <row r="65" spans="1:5" ht="13.5" customHeight="1" thickBot="1" x14ac:dyDescent="0.3">
      <c r="A65" s="52" t="s">
        <v>45</v>
      </c>
      <c r="B65" s="60">
        <v>75</v>
      </c>
      <c r="C65" s="114">
        <v>33.333333333333329</v>
      </c>
      <c r="D65" s="14" t="s">
        <v>84</v>
      </c>
      <c r="E65" s="47"/>
    </row>
    <row r="66" spans="1:5" ht="13.5" customHeight="1" thickBot="1" x14ac:dyDescent="0.3">
      <c r="A66" s="53"/>
      <c r="B66" s="6"/>
      <c r="C66" s="32"/>
      <c r="D66" s="10"/>
      <c r="E66" s="45"/>
    </row>
    <row r="67" spans="1:5" ht="13.5" customHeight="1" thickBot="1" x14ac:dyDescent="0.3">
      <c r="A67" s="23" t="s">
        <v>46</v>
      </c>
      <c r="B67" s="22"/>
      <c r="C67" s="94">
        <v>61.904761904761905</v>
      </c>
      <c r="D67" s="20"/>
      <c r="E67" s="20"/>
    </row>
    <row r="68" spans="1:5" ht="13.5" customHeight="1" x14ac:dyDescent="0.25">
      <c r="A68" s="50" t="s">
        <v>48</v>
      </c>
      <c r="B68" s="59">
        <v>90</v>
      </c>
      <c r="C68" s="113">
        <v>75</v>
      </c>
      <c r="D68" s="14" t="s">
        <v>84</v>
      </c>
      <c r="E68" s="42"/>
    </row>
    <row r="69" spans="1:5" ht="13.5" customHeight="1" x14ac:dyDescent="0.25">
      <c r="A69" s="51" t="s">
        <v>51</v>
      </c>
      <c r="B69" s="83">
        <v>75</v>
      </c>
      <c r="C69" s="83">
        <v>75</v>
      </c>
      <c r="D69" s="14" t="s">
        <v>84</v>
      </c>
      <c r="E69" s="9"/>
    </row>
    <row r="70" spans="1:5" ht="13.5" customHeight="1" x14ac:dyDescent="0.25">
      <c r="A70" s="51" t="s">
        <v>50</v>
      </c>
      <c r="B70" s="60">
        <v>75</v>
      </c>
      <c r="C70" s="83">
        <v>85.18518518518519</v>
      </c>
      <c r="D70" s="14" t="s">
        <v>84</v>
      </c>
      <c r="E70" s="9"/>
    </row>
    <row r="71" spans="1:5" ht="13.5" customHeight="1" x14ac:dyDescent="0.25">
      <c r="A71" s="51" t="s">
        <v>49</v>
      </c>
      <c r="B71" s="60">
        <v>85</v>
      </c>
      <c r="C71" s="83">
        <v>20</v>
      </c>
      <c r="D71" s="14" t="s">
        <v>84</v>
      </c>
      <c r="E71" s="43"/>
    </row>
    <row r="72" spans="1:5" ht="13.5" customHeight="1" thickBot="1" x14ac:dyDescent="0.3">
      <c r="A72" s="52" t="s">
        <v>47</v>
      </c>
      <c r="B72" s="60">
        <v>75</v>
      </c>
      <c r="C72" s="114">
        <v>51.428571428571423</v>
      </c>
      <c r="D72" s="14" t="s">
        <v>84</v>
      </c>
      <c r="E72" s="47"/>
    </row>
    <row r="73" spans="1:5" ht="13.5" customHeight="1" thickBot="1" x14ac:dyDescent="0.3">
      <c r="A73" s="53"/>
      <c r="B73" s="6"/>
      <c r="C73" s="32"/>
      <c r="D73" s="10"/>
      <c r="E73" s="45"/>
    </row>
    <row r="74" spans="1:5" ht="13.5" customHeight="1" thickBot="1" x14ac:dyDescent="0.3">
      <c r="A74" s="27" t="s">
        <v>52</v>
      </c>
      <c r="B74" s="24"/>
      <c r="C74" s="94">
        <v>50</v>
      </c>
      <c r="D74" s="26"/>
      <c r="E74" s="26"/>
    </row>
    <row r="75" spans="1:5" ht="13.5" customHeight="1" x14ac:dyDescent="0.25">
      <c r="A75" s="51" t="s">
        <v>55</v>
      </c>
      <c r="B75" s="59">
        <v>68.25</v>
      </c>
      <c r="C75" s="113">
        <v>66.666666666666657</v>
      </c>
      <c r="D75" s="14" t="s">
        <v>84</v>
      </c>
      <c r="E75" s="43"/>
    </row>
    <row r="76" spans="1:5" ht="13.5" customHeight="1" x14ac:dyDescent="0.25">
      <c r="A76" s="51" t="s">
        <v>53</v>
      </c>
      <c r="B76" s="60">
        <v>100</v>
      </c>
      <c r="C76" s="83">
        <v>65</v>
      </c>
      <c r="D76" s="14" t="s">
        <v>84</v>
      </c>
      <c r="E76" s="9"/>
    </row>
    <row r="77" spans="1:5" ht="13.5" customHeight="1" x14ac:dyDescent="0.25">
      <c r="A77" s="51" t="s">
        <v>54</v>
      </c>
      <c r="B77" s="60">
        <v>60</v>
      </c>
      <c r="C77" s="83">
        <v>25</v>
      </c>
      <c r="D77" s="14" t="s">
        <v>84</v>
      </c>
      <c r="E77" s="9"/>
    </row>
    <row r="78" spans="1:5" ht="13.5" customHeight="1" x14ac:dyDescent="0.25">
      <c r="A78" s="51" t="s">
        <v>57</v>
      </c>
      <c r="B78" s="60">
        <v>100</v>
      </c>
      <c r="C78" s="83">
        <v>0</v>
      </c>
      <c r="D78" s="14" t="s">
        <v>84</v>
      </c>
      <c r="E78" s="43"/>
    </row>
    <row r="79" spans="1:5" ht="13.5" customHeight="1" x14ac:dyDescent="0.25">
      <c r="A79" s="51" t="s">
        <v>58</v>
      </c>
      <c r="B79" s="60">
        <v>25</v>
      </c>
      <c r="C79" s="114">
        <v>14.285714285714285</v>
      </c>
      <c r="D79" s="14" t="s">
        <v>84</v>
      </c>
      <c r="E79" s="43"/>
    </row>
    <row r="80" spans="1:5" ht="13.5" customHeight="1" thickBot="1" x14ac:dyDescent="0.3">
      <c r="A80" s="52" t="s">
        <v>56</v>
      </c>
      <c r="B80" s="59">
        <v>85</v>
      </c>
      <c r="C80" s="113">
        <v>0</v>
      </c>
      <c r="D80" s="14" t="s">
        <v>84</v>
      </c>
      <c r="E80" s="47"/>
    </row>
    <row r="81" spans="1:9" ht="13.5" customHeight="1" thickBot="1" x14ac:dyDescent="0.3">
      <c r="A81" s="53"/>
      <c r="B81" s="6"/>
      <c r="C81" s="32"/>
      <c r="D81" s="10"/>
      <c r="E81" s="45"/>
    </row>
    <row r="82" spans="1:9" ht="13.5" customHeight="1" thickBot="1" x14ac:dyDescent="0.3">
      <c r="A82" s="27" t="s">
        <v>212</v>
      </c>
      <c r="B82" s="13"/>
      <c r="C82" s="94">
        <v>37.5</v>
      </c>
      <c r="D82" s="25"/>
      <c r="E82" s="25"/>
    </row>
    <row r="83" spans="1:9" ht="13.5" customHeight="1" x14ac:dyDescent="0.25">
      <c r="A83" s="51" t="s">
        <v>60</v>
      </c>
      <c r="B83" s="60">
        <v>75</v>
      </c>
      <c r="C83" s="113">
        <v>25</v>
      </c>
      <c r="D83" s="14" t="s">
        <v>84</v>
      </c>
      <c r="E83" s="9"/>
    </row>
    <row r="84" spans="1:9" ht="13.5" customHeight="1" x14ac:dyDescent="0.25">
      <c r="A84" s="51" t="s">
        <v>61</v>
      </c>
      <c r="B84" s="60">
        <v>95</v>
      </c>
      <c r="C84" s="83">
        <v>100</v>
      </c>
      <c r="D84" s="14" t="s">
        <v>84</v>
      </c>
      <c r="E84" s="9"/>
    </row>
    <row r="85" spans="1:9" ht="13.5" customHeight="1" x14ac:dyDescent="0.25">
      <c r="A85" s="51" t="s">
        <v>62</v>
      </c>
      <c r="B85" s="60">
        <v>85</v>
      </c>
      <c r="C85" s="83">
        <v>50</v>
      </c>
      <c r="D85" s="14" t="s">
        <v>84</v>
      </c>
      <c r="E85" s="9"/>
    </row>
    <row r="86" spans="1:9" ht="13.5" customHeight="1" x14ac:dyDescent="0.25">
      <c r="A86" s="51" t="s">
        <v>63</v>
      </c>
      <c r="B86" s="60">
        <v>100</v>
      </c>
      <c r="C86" s="83">
        <v>0</v>
      </c>
      <c r="D86" s="14" t="s">
        <v>84</v>
      </c>
      <c r="E86" s="43"/>
    </row>
    <row r="87" spans="1:9" ht="13.5" customHeight="1" thickBot="1" x14ac:dyDescent="0.3">
      <c r="A87" s="51" t="s">
        <v>64</v>
      </c>
      <c r="B87" s="60">
        <v>75</v>
      </c>
      <c r="C87" s="114">
        <v>50</v>
      </c>
      <c r="D87" s="14" t="s">
        <v>84</v>
      </c>
      <c r="E87" s="9"/>
    </row>
    <row r="88" spans="1:9" ht="13.5" customHeight="1" thickBot="1" x14ac:dyDescent="0.3">
      <c r="A88" s="53"/>
      <c r="B88" s="6"/>
      <c r="C88" s="32"/>
      <c r="D88" s="10"/>
      <c r="E88" s="45"/>
    </row>
    <row r="89" spans="1:9" ht="13.5" customHeight="1" thickBot="1" x14ac:dyDescent="0.3">
      <c r="A89" s="23" t="s">
        <v>65</v>
      </c>
      <c r="B89" s="22"/>
      <c r="C89" s="94">
        <v>52.777777777777779</v>
      </c>
      <c r="D89" s="20"/>
      <c r="E89" s="20"/>
    </row>
    <row r="90" spans="1:9" ht="13.5" customHeight="1" x14ac:dyDescent="0.25">
      <c r="A90" s="51" t="s">
        <v>66</v>
      </c>
      <c r="B90" s="60">
        <v>100</v>
      </c>
      <c r="C90" s="113">
        <v>100</v>
      </c>
      <c r="D90" s="14" t="s">
        <v>84</v>
      </c>
      <c r="E90" s="43"/>
    </row>
    <row r="91" spans="1:9" ht="13.5" customHeight="1" x14ac:dyDescent="0.25">
      <c r="A91" s="51" t="s">
        <v>67</v>
      </c>
      <c r="B91" s="60">
        <v>78</v>
      </c>
      <c r="C91" s="83">
        <v>66.666666666666657</v>
      </c>
      <c r="D91" s="14" t="s">
        <v>84</v>
      </c>
      <c r="E91" s="43"/>
    </row>
    <row r="92" spans="1:9" ht="13.5" customHeight="1" x14ac:dyDescent="0.25">
      <c r="A92" s="51" t="s">
        <v>68</v>
      </c>
      <c r="B92" s="60">
        <v>75</v>
      </c>
      <c r="C92" s="83">
        <v>31.818181818181817</v>
      </c>
      <c r="D92" s="14" t="s">
        <v>84</v>
      </c>
      <c r="E92" s="43"/>
    </row>
    <row r="93" spans="1:9" ht="13.5" customHeight="1" x14ac:dyDescent="0.25">
      <c r="A93" s="51" t="s">
        <v>69</v>
      </c>
      <c r="B93" s="60">
        <v>70</v>
      </c>
      <c r="C93" s="83">
        <v>63.157894736842103</v>
      </c>
      <c r="D93" s="14" t="s">
        <v>84</v>
      </c>
      <c r="E93" s="9"/>
    </row>
    <row r="94" spans="1:9" ht="13.5" customHeight="1" thickBot="1" x14ac:dyDescent="0.3">
      <c r="A94" s="52" t="s">
        <v>70</v>
      </c>
      <c r="B94" s="60">
        <v>0</v>
      </c>
      <c r="C94" s="114">
        <v>25</v>
      </c>
      <c r="D94" s="14" t="s">
        <v>84</v>
      </c>
      <c r="E94" s="47"/>
      <c r="I94" s="2" t="s">
        <v>71</v>
      </c>
    </row>
    <row r="95" spans="1:9" ht="9.75" customHeight="1" thickBot="1" x14ac:dyDescent="0.3">
      <c r="A95" s="53"/>
      <c r="B95" s="6"/>
      <c r="C95" s="32"/>
      <c r="D95" s="10"/>
      <c r="E95" s="45"/>
    </row>
    <row r="96" spans="1:9" ht="15.75" thickBot="1" x14ac:dyDescent="0.3">
      <c r="A96" s="23" t="s">
        <v>72</v>
      </c>
      <c r="B96" s="95">
        <v>75</v>
      </c>
      <c r="C96" s="94">
        <v>66.739999999999995</v>
      </c>
      <c r="D96" s="20" t="s">
        <v>84</v>
      </c>
      <c r="E96" s="20"/>
    </row>
    <row r="97" spans="1:6" ht="15.75" x14ac:dyDescent="0.25">
      <c r="A97" s="3" t="s">
        <v>237</v>
      </c>
      <c r="B97" s="3"/>
      <c r="C97" s="169"/>
      <c r="D97" s="169"/>
      <c r="E97" s="169"/>
      <c r="F97" s="169"/>
    </row>
    <row r="98" spans="1:6" x14ac:dyDescent="0.25">
      <c r="A98" s="3"/>
    </row>
    <row r="99" spans="1:6" x14ac:dyDescent="0.25">
      <c r="A99" s="40"/>
      <c r="B99" s="40"/>
    </row>
  </sheetData>
  <mergeCells count="12">
    <mergeCell ref="A8:E8"/>
    <mergeCell ref="A9:E9"/>
    <mergeCell ref="A10:E10"/>
    <mergeCell ref="A12:E12"/>
    <mergeCell ref="A13:E13"/>
    <mergeCell ref="A11:E11"/>
    <mergeCell ref="A7:E7"/>
    <mergeCell ref="A1:E1"/>
    <mergeCell ref="A2:E2"/>
    <mergeCell ref="A4:E4"/>
    <mergeCell ref="A5:E5"/>
    <mergeCell ref="A6:E6"/>
  </mergeCells>
  <pageMargins left="0.51181102362204722" right="0.24" top="0.34" bottom="0.28000000000000003" header="0.17" footer="0.17"/>
  <pageSetup paperSize="9" scale="58" orientation="portrait" r:id="rId1"/>
  <colBreaks count="1" manualBreakCount="1">
    <brk id="5"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99"/>
  <sheetViews>
    <sheetView view="pageBreakPreview" zoomScale="110" zoomScaleNormal="160" zoomScaleSheetLayoutView="110" workbookViewId="0">
      <selection activeCell="F93" sqref="F93"/>
    </sheetView>
  </sheetViews>
  <sheetFormatPr defaultColWidth="30.85546875" defaultRowHeight="15" x14ac:dyDescent="0.25"/>
  <cols>
    <col min="1" max="1" width="38.5703125" customWidth="1"/>
    <col min="2" max="2" width="15.140625" customWidth="1"/>
    <col min="3" max="3" width="13.28515625" customWidth="1"/>
    <col min="4" max="4" width="13.7109375" customWidth="1"/>
    <col min="5" max="5" width="51.42578125" customWidth="1"/>
  </cols>
  <sheetData>
    <row r="1" spans="1:10" x14ac:dyDescent="0.25">
      <c r="A1" s="200" t="s">
        <v>73</v>
      </c>
      <c r="B1" s="200"/>
      <c r="C1" s="200"/>
      <c r="D1" s="200"/>
      <c r="E1" s="200"/>
      <c r="F1" s="1"/>
      <c r="G1" s="1"/>
      <c r="H1" s="1"/>
    </row>
    <row r="2" spans="1:10" x14ac:dyDescent="0.25">
      <c r="A2" s="200" t="s">
        <v>74</v>
      </c>
      <c r="B2" s="200"/>
      <c r="C2" s="200"/>
      <c r="D2" s="200"/>
      <c r="E2" s="200"/>
      <c r="F2" s="1"/>
      <c r="G2" s="1"/>
      <c r="H2" s="1"/>
    </row>
    <row r="3" spans="1:10" ht="9" customHeight="1" x14ac:dyDescent="0.25">
      <c r="A3" s="67"/>
      <c r="B3" s="67"/>
      <c r="C3" s="67"/>
      <c r="D3" s="67"/>
      <c r="E3" s="67"/>
      <c r="F3" s="67"/>
      <c r="G3" s="67"/>
      <c r="H3" s="67"/>
    </row>
    <row r="4" spans="1:10" x14ac:dyDescent="0.25">
      <c r="A4" s="200" t="s">
        <v>99</v>
      </c>
      <c r="B4" s="200"/>
      <c r="C4" s="200"/>
      <c r="D4" s="200"/>
      <c r="E4" s="200"/>
      <c r="F4" s="67"/>
      <c r="G4" s="67"/>
      <c r="H4" s="67"/>
    </row>
    <row r="5" spans="1:10" ht="9" customHeight="1" x14ac:dyDescent="0.25">
      <c r="A5" s="206"/>
      <c r="B5" s="206"/>
      <c r="C5" s="206"/>
      <c r="D5" s="206"/>
      <c r="E5" s="206"/>
      <c r="F5" s="67"/>
      <c r="G5" s="67"/>
      <c r="H5" s="67"/>
    </row>
    <row r="6" spans="1:10" ht="38.25" customHeight="1" x14ac:dyDescent="0.25">
      <c r="A6" s="202" t="s">
        <v>105</v>
      </c>
      <c r="B6" s="202"/>
      <c r="C6" s="202"/>
      <c r="D6" s="202"/>
      <c r="E6" s="202"/>
      <c r="F6" s="41"/>
      <c r="G6" s="41"/>
      <c r="H6" s="41"/>
      <c r="I6" s="41"/>
      <c r="J6" s="4"/>
    </row>
    <row r="7" spans="1:10" ht="11.25" customHeight="1" x14ac:dyDescent="0.25">
      <c r="A7" s="202"/>
      <c r="B7" s="202"/>
      <c r="C7" s="202"/>
      <c r="D7" s="202"/>
      <c r="E7" s="202"/>
      <c r="F7" s="4"/>
      <c r="G7" s="4"/>
      <c r="H7" s="4"/>
      <c r="I7" s="4"/>
      <c r="J7" s="4"/>
    </row>
    <row r="8" spans="1:10" ht="37.5" customHeight="1" x14ac:dyDescent="0.25">
      <c r="A8" s="202" t="s">
        <v>106</v>
      </c>
      <c r="B8" s="202"/>
      <c r="C8" s="202"/>
      <c r="D8" s="202"/>
      <c r="E8" s="202"/>
      <c r="F8" s="4"/>
      <c r="G8" s="4"/>
      <c r="H8" s="4"/>
      <c r="I8" s="4"/>
      <c r="J8" s="4"/>
    </row>
    <row r="9" spans="1:10" ht="13.5" customHeight="1" x14ac:dyDescent="0.25">
      <c r="A9" s="202"/>
      <c r="B9" s="202"/>
      <c r="C9" s="202"/>
      <c r="D9" s="202"/>
      <c r="E9" s="202"/>
      <c r="F9" s="4"/>
      <c r="G9" s="4"/>
      <c r="H9" s="4"/>
      <c r="I9" s="4"/>
      <c r="J9" s="4"/>
    </row>
    <row r="10" spans="1:10" ht="24" customHeight="1" x14ac:dyDescent="0.25">
      <c r="A10" s="198" t="s">
        <v>112</v>
      </c>
      <c r="B10" s="198"/>
      <c r="C10" s="198"/>
      <c r="D10" s="198"/>
      <c r="E10" s="198"/>
      <c r="F10" s="4"/>
      <c r="G10" s="4"/>
      <c r="H10" s="4"/>
      <c r="I10" s="4"/>
      <c r="J10" s="4"/>
    </row>
    <row r="11" spans="1:10" ht="16.5" customHeight="1" x14ac:dyDescent="0.25">
      <c r="A11" s="198" t="s">
        <v>224</v>
      </c>
      <c r="B11" s="198"/>
      <c r="C11" s="198"/>
      <c r="D11" s="198"/>
      <c r="E11" s="198"/>
      <c r="F11" s="4"/>
      <c r="G11" s="4"/>
      <c r="H11" s="4"/>
      <c r="I11" s="4"/>
      <c r="J11" s="4"/>
    </row>
    <row r="12" spans="1:10" ht="17.25" customHeight="1" x14ac:dyDescent="0.25">
      <c r="A12" s="208" t="s">
        <v>139</v>
      </c>
      <c r="B12" s="208"/>
      <c r="C12" s="208"/>
      <c r="D12" s="208"/>
      <c r="E12" s="208"/>
      <c r="F12" s="4"/>
      <c r="G12" s="4"/>
      <c r="H12" s="4"/>
      <c r="I12" s="4"/>
      <c r="J12" s="4"/>
    </row>
    <row r="13" spans="1:10" ht="12.75" customHeight="1" x14ac:dyDescent="0.25">
      <c r="A13" s="209"/>
      <c r="B13" s="209"/>
      <c r="C13" s="209"/>
      <c r="D13" s="209"/>
      <c r="E13" s="209"/>
    </row>
    <row r="14" spans="1:10" ht="63" customHeight="1" x14ac:dyDescent="0.25">
      <c r="A14" s="91" t="s">
        <v>77</v>
      </c>
      <c r="B14" s="92" t="s">
        <v>81</v>
      </c>
      <c r="C14" s="92" t="s">
        <v>79</v>
      </c>
      <c r="D14" s="92" t="s">
        <v>80</v>
      </c>
      <c r="E14" s="92" t="s">
        <v>133</v>
      </c>
    </row>
    <row r="15" spans="1:10" ht="7.5" customHeight="1" thickBot="1" x14ac:dyDescent="0.3">
      <c r="A15" s="50"/>
      <c r="B15" s="69"/>
      <c r="C15" s="30"/>
      <c r="D15" s="14"/>
      <c r="E15" s="14"/>
    </row>
    <row r="16" spans="1:10" ht="15.75" thickBot="1" x14ac:dyDescent="0.3">
      <c r="A16" s="19" t="s">
        <v>0</v>
      </c>
      <c r="B16" s="21"/>
      <c r="C16" s="94">
        <v>90.2</v>
      </c>
      <c r="D16" s="19"/>
      <c r="E16" s="19"/>
    </row>
    <row r="17" spans="1:5" ht="13.5" customHeight="1" x14ac:dyDescent="0.25">
      <c r="A17" s="50" t="s">
        <v>1</v>
      </c>
      <c r="B17" s="59">
        <v>83.3</v>
      </c>
      <c r="C17" s="113">
        <v>100</v>
      </c>
      <c r="D17" s="14" t="s">
        <v>84</v>
      </c>
      <c r="E17" s="42"/>
    </row>
    <row r="18" spans="1:5" ht="13.5" customHeight="1" x14ac:dyDescent="0.25">
      <c r="A18" s="51" t="s">
        <v>2</v>
      </c>
      <c r="B18" s="60">
        <v>90</v>
      </c>
      <c r="C18" s="114">
        <v>88.888888888888886</v>
      </c>
      <c r="D18" s="14" t="s">
        <v>84</v>
      </c>
      <c r="E18" s="9"/>
    </row>
    <row r="19" spans="1:5" ht="13.5" customHeight="1" x14ac:dyDescent="0.25">
      <c r="A19" s="51" t="s">
        <v>3</v>
      </c>
      <c r="B19" s="60">
        <v>90</v>
      </c>
      <c r="C19" s="114">
        <v>98.05825242718447</v>
      </c>
      <c r="D19" s="14" t="s">
        <v>84</v>
      </c>
      <c r="E19" s="43"/>
    </row>
    <row r="20" spans="1:5" ht="13.5" customHeight="1" x14ac:dyDescent="0.25">
      <c r="A20" s="51" t="s">
        <v>4</v>
      </c>
      <c r="B20" s="60">
        <v>90</v>
      </c>
      <c r="C20" s="114">
        <v>96</v>
      </c>
      <c r="D20" s="14" t="s">
        <v>84</v>
      </c>
      <c r="E20" s="43"/>
    </row>
    <row r="21" spans="1:5" ht="13.5" customHeight="1" x14ac:dyDescent="0.25">
      <c r="A21" s="51" t="s">
        <v>5</v>
      </c>
      <c r="B21" s="60">
        <v>90</v>
      </c>
      <c r="C21" s="114">
        <v>65.151515151515156</v>
      </c>
      <c r="D21" s="14" t="s">
        <v>84</v>
      </c>
      <c r="E21" s="9"/>
    </row>
    <row r="22" spans="1:5" ht="13.5" customHeight="1" x14ac:dyDescent="0.25">
      <c r="A22" s="51" t="s">
        <v>6</v>
      </c>
      <c r="B22" s="60">
        <v>85</v>
      </c>
      <c r="C22" s="114">
        <v>79.365079365079367</v>
      </c>
      <c r="D22" s="14" t="s">
        <v>84</v>
      </c>
      <c r="E22" s="43"/>
    </row>
    <row r="23" spans="1:5" ht="13.5" customHeight="1" x14ac:dyDescent="0.25">
      <c r="A23" s="51" t="s">
        <v>7</v>
      </c>
      <c r="B23" s="60">
        <v>100</v>
      </c>
      <c r="C23" s="114">
        <v>93.506493506493513</v>
      </c>
      <c r="D23" s="14" t="s">
        <v>84</v>
      </c>
      <c r="E23" s="43"/>
    </row>
    <row r="24" spans="1:5" ht="13.5" customHeight="1" x14ac:dyDescent="0.25">
      <c r="A24" s="50" t="s">
        <v>8</v>
      </c>
      <c r="B24" s="59">
        <v>90</v>
      </c>
      <c r="C24" s="113">
        <v>95.614035087719301</v>
      </c>
      <c r="D24" s="14" t="s">
        <v>84</v>
      </c>
      <c r="E24" s="43"/>
    </row>
    <row r="25" spans="1:5" ht="13.5" customHeight="1" thickBot="1" x14ac:dyDescent="0.3">
      <c r="A25" s="52" t="s">
        <v>9</v>
      </c>
      <c r="B25" s="61">
        <v>50</v>
      </c>
      <c r="C25" s="115">
        <v>67.857142857142861</v>
      </c>
      <c r="D25" s="14" t="s">
        <v>84</v>
      </c>
      <c r="E25" s="44"/>
    </row>
    <row r="26" spans="1:5" ht="13.5" customHeight="1" thickBot="1" x14ac:dyDescent="0.3">
      <c r="A26" s="53"/>
      <c r="B26" s="6"/>
      <c r="C26" s="32"/>
      <c r="D26" s="10"/>
      <c r="E26" s="45"/>
    </row>
    <row r="27" spans="1:5" ht="13.5" customHeight="1" thickBot="1" x14ac:dyDescent="0.3">
      <c r="A27" s="23" t="s">
        <v>10</v>
      </c>
      <c r="B27" s="22"/>
      <c r="C27" s="94">
        <v>92.797783933518005</v>
      </c>
      <c r="D27" s="20"/>
      <c r="E27" s="20"/>
    </row>
    <row r="28" spans="1:5" ht="13.5" customHeight="1" x14ac:dyDescent="0.25">
      <c r="A28" s="54" t="s">
        <v>11</v>
      </c>
      <c r="B28" s="59">
        <v>96</v>
      </c>
      <c r="C28" s="113">
        <v>87.179487179487182</v>
      </c>
      <c r="D28" s="14" t="s">
        <v>84</v>
      </c>
      <c r="E28" s="16"/>
    </row>
    <row r="29" spans="1:5" ht="13.5" customHeight="1" x14ac:dyDescent="0.25">
      <c r="A29" s="51" t="s">
        <v>12</v>
      </c>
      <c r="B29" s="60">
        <v>10</v>
      </c>
      <c r="C29" s="114">
        <v>84.615384615384613</v>
      </c>
      <c r="D29" s="14" t="s">
        <v>84</v>
      </c>
      <c r="E29" s="43"/>
    </row>
    <row r="30" spans="1:5" ht="13.5" customHeight="1" x14ac:dyDescent="0.25">
      <c r="A30" s="51" t="s">
        <v>13</v>
      </c>
      <c r="B30" s="66">
        <v>85</v>
      </c>
      <c r="C30" s="114">
        <v>96.666666666666671</v>
      </c>
      <c r="D30" s="14" t="s">
        <v>84</v>
      </c>
      <c r="E30" s="46"/>
    </row>
    <row r="31" spans="1:5" ht="13.5" customHeight="1" x14ac:dyDescent="0.25">
      <c r="A31" s="51" t="s">
        <v>14</v>
      </c>
      <c r="B31" s="60">
        <v>91</v>
      </c>
      <c r="C31" s="114">
        <v>100</v>
      </c>
      <c r="D31" s="14" t="s">
        <v>84</v>
      </c>
      <c r="E31" s="43"/>
    </row>
    <row r="32" spans="1:5" ht="13.5" customHeight="1" x14ac:dyDescent="0.25">
      <c r="A32" s="51" t="s">
        <v>15</v>
      </c>
      <c r="B32" s="60">
        <v>95</v>
      </c>
      <c r="C32" s="114">
        <v>94.468085106382972</v>
      </c>
      <c r="D32" s="14" t="s">
        <v>84</v>
      </c>
      <c r="E32" s="43"/>
    </row>
    <row r="33" spans="1:5" ht="13.5" customHeight="1" thickBot="1" x14ac:dyDescent="0.3">
      <c r="A33" s="52" t="s">
        <v>16</v>
      </c>
      <c r="B33" s="60">
        <v>95.45</v>
      </c>
      <c r="C33" s="114">
        <v>86.111111111111114</v>
      </c>
      <c r="D33" s="14" t="s">
        <v>84</v>
      </c>
      <c r="E33" s="47"/>
    </row>
    <row r="34" spans="1:5" ht="13.5" customHeight="1" thickBot="1" x14ac:dyDescent="0.3">
      <c r="A34" s="53"/>
      <c r="B34" s="6"/>
      <c r="C34" s="32"/>
      <c r="D34" s="10"/>
      <c r="E34" s="45"/>
    </row>
    <row r="35" spans="1:5" ht="13.5" customHeight="1" thickBot="1" x14ac:dyDescent="0.3">
      <c r="A35" s="23" t="s">
        <v>17</v>
      </c>
      <c r="B35" s="22"/>
      <c r="C35" s="94">
        <v>95.00531349628055</v>
      </c>
      <c r="D35" s="20"/>
      <c r="E35" s="20"/>
    </row>
    <row r="36" spans="1:5" ht="13.5" customHeight="1" x14ac:dyDescent="0.25">
      <c r="A36" s="50" t="s">
        <v>18</v>
      </c>
      <c r="B36" s="59">
        <v>90</v>
      </c>
      <c r="C36" s="113">
        <v>86.666666666666671</v>
      </c>
      <c r="D36" s="14" t="s">
        <v>84</v>
      </c>
      <c r="E36" s="14"/>
    </row>
    <row r="37" spans="1:5" ht="13.5" customHeight="1" x14ac:dyDescent="0.25">
      <c r="A37" s="51" t="s">
        <v>19</v>
      </c>
      <c r="B37" s="60">
        <v>90</v>
      </c>
      <c r="C37" s="114">
        <v>80</v>
      </c>
      <c r="D37" s="14" t="s">
        <v>84</v>
      </c>
      <c r="E37" s="9"/>
    </row>
    <row r="38" spans="1:5" ht="13.5" customHeight="1" x14ac:dyDescent="0.25">
      <c r="A38" s="51" t="s">
        <v>20</v>
      </c>
      <c r="B38" s="60">
        <v>95</v>
      </c>
      <c r="C38" s="114">
        <v>92.10526315789474</v>
      </c>
      <c r="D38" s="14" t="s">
        <v>84</v>
      </c>
      <c r="E38" s="43"/>
    </row>
    <row r="39" spans="1:5" ht="13.5" customHeight="1" x14ac:dyDescent="0.25">
      <c r="A39" s="51" t="s">
        <v>21</v>
      </c>
      <c r="B39" s="60">
        <v>90</v>
      </c>
      <c r="C39" s="114">
        <v>83.333333333333329</v>
      </c>
      <c r="D39" s="14" t="s">
        <v>84</v>
      </c>
      <c r="E39" s="9"/>
    </row>
    <row r="40" spans="1:5" ht="13.5" customHeight="1" x14ac:dyDescent="0.25">
      <c r="A40" s="51" t="s">
        <v>22</v>
      </c>
      <c r="B40" s="60">
        <v>91</v>
      </c>
      <c r="C40" s="114">
        <v>97.712418300653596</v>
      </c>
      <c r="D40" s="14" t="s">
        <v>84</v>
      </c>
      <c r="E40" s="9"/>
    </row>
    <row r="41" spans="1:5" ht="13.5" customHeight="1" x14ac:dyDescent="0.25">
      <c r="A41" s="51" t="s">
        <v>23</v>
      </c>
      <c r="B41" s="60">
        <v>95</v>
      </c>
      <c r="C41" s="114">
        <v>96.875</v>
      </c>
      <c r="D41" s="14" t="s">
        <v>84</v>
      </c>
      <c r="E41" s="43"/>
    </row>
    <row r="42" spans="1:5" ht="13.5" customHeight="1" x14ac:dyDescent="0.25">
      <c r="A42" s="51" t="s">
        <v>24</v>
      </c>
      <c r="B42" s="59">
        <v>95</v>
      </c>
      <c r="C42" s="113">
        <v>97.53086419753086</v>
      </c>
      <c r="D42" s="14" t="s">
        <v>84</v>
      </c>
      <c r="E42" s="9"/>
    </row>
    <row r="43" spans="1:5" ht="13.5" customHeight="1" thickBot="1" x14ac:dyDescent="0.3">
      <c r="A43" s="52" t="s">
        <v>25</v>
      </c>
      <c r="B43" s="60">
        <v>80</v>
      </c>
      <c r="C43" s="114">
        <v>74.358974358974365</v>
      </c>
      <c r="D43" s="14" t="s">
        <v>84</v>
      </c>
      <c r="E43" s="17"/>
    </row>
    <row r="44" spans="1:5" ht="13.5" customHeight="1" thickBot="1" x14ac:dyDescent="0.3">
      <c r="A44" s="53"/>
      <c r="B44" s="6"/>
      <c r="C44" s="32"/>
      <c r="D44" s="10"/>
      <c r="E44" s="45"/>
    </row>
    <row r="45" spans="1:5" ht="34.5" customHeight="1" thickBot="1" x14ac:dyDescent="0.3">
      <c r="A45" s="146" t="s">
        <v>214</v>
      </c>
      <c r="B45" s="22"/>
      <c r="C45" s="94">
        <v>87.269580268282127</v>
      </c>
      <c r="D45" s="23"/>
      <c r="E45" s="23"/>
    </row>
    <row r="46" spans="1:5" ht="13.5" customHeight="1" x14ac:dyDescent="0.25">
      <c r="A46" s="51" t="s">
        <v>27</v>
      </c>
      <c r="B46" s="59">
        <v>90</v>
      </c>
      <c r="C46" s="113">
        <v>84.05797101449275</v>
      </c>
      <c r="D46" s="14" t="s">
        <v>84</v>
      </c>
      <c r="E46" s="43"/>
    </row>
    <row r="47" spans="1:5" ht="13.5" customHeight="1" x14ac:dyDescent="0.25">
      <c r="A47" s="51" t="s">
        <v>28</v>
      </c>
      <c r="B47" s="60">
        <v>85</v>
      </c>
      <c r="C47" s="114">
        <v>83.333333333333329</v>
      </c>
      <c r="D47" s="14" t="s">
        <v>84</v>
      </c>
      <c r="E47" s="9"/>
    </row>
    <row r="48" spans="1:5" ht="13.5" customHeight="1" x14ac:dyDescent="0.25">
      <c r="A48" s="51" t="s">
        <v>29</v>
      </c>
      <c r="B48" s="60">
        <v>90</v>
      </c>
      <c r="C48" s="114">
        <v>67.961165048543691</v>
      </c>
      <c r="D48" s="14" t="s">
        <v>84</v>
      </c>
      <c r="E48" s="9"/>
    </row>
    <row r="49" spans="1:5" ht="13.5" customHeight="1" x14ac:dyDescent="0.25">
      <c r="A49" s="51" t="s">
        <v>30</v>
      </c>
      <c r="B49" s="60">
        <v>90</v>
      </c>
      <c r="C49" s="114">
        <v>60.655737704918032</v>
      </c>
      <c r="D49" s="14" t="s">
        <v>84</v>
      </c>
      <c r="E49" s="9"/>
    </row>
    <row r="50" spans="1:5" ht="13.5" customHeight="1" x14ac:dyDescent="0.25">
      <c r="A50" s="51" t="s">
        <v>31</v>
      </c>
      <c r="B50" s="60">
        <v>80</v>
      </c>
      <c r="C50" s="114">
        <v>91.981132075471692</v>
      </c>
      <c r="D50" s="14" t="s">
        <v>84</v>
      </c>
      <c r="E50" s="43"/>
    </row>
    <row r="51" spans="1:5" ht="13.5" customHeight="1" x14ac:dyDescent="0.25">
      <c r="A51" s="51" t="s">
        <v>32</v>
      </c>
      <c r="B51" s="60">
        <v>90</v>
      </c>
      <c r="C51" s="114">
        <v>100</v>
      </c>
      <c r="D51" s="14" t="s">
        <v>84</v>
      </c>
      <c r="E51" s="43"/>
    </row>
    <row r="52" spans="1:5" ht="13.5" customHeight="1" x14ac:dyDescent="0.25">
      <c r="A52" s="51" t="s">
        <v>33</v>
      </c>
      <c r="B52" s="59">
        <v>90</v>
      </c>
      <c r="C52" s="113">
        <v>87.157287157287158</v>
      </c>
      <c r="D52" s="14" t="s">
        <v>84</v>
      </c>
      <c r="E52" s="43"/>
    </row>
    <row r="53" spans="1:5" ht="13.5" customHeight="1" x14ac:dyDescent="0.25">
      <c r="A53" s="51" t="s">
        <v>34</v>
      </c>
      <c r="B53" s="60">
        <v>90</v>
      </c>
      <c r="C53" s="114">
        <v>92.631578947368425</v>
      </c>
      <c r="D53" s="14" t="s">
        <v>84</v>
      </c>
      <c r="E53" s="43"/>
    </row>
    <row r="54" spans="1:5" ht="13.5" customHeight="1" x14ac:dyDescent="0.25">
      <c r="A54" s="51" t="s">
        <v>35</v>
      </c>
      <c r="B54" s="59">
        <v>100</v>
      </c>
      <c r="C54" s="113">
        <v>95.726495726495727</v>
      </c>
      <c r="D54" s="14" t="s">
        <v>84</v>
      </c>
      <c r="E54" s="48"/>
    </row>
    <row r="55" spans="1:5" ht="13.5" customHeight="1" x14ac:dyDescent="0.25">
      <c r="A55" s="51" t="s">
        <v>36</v>
      </c>
      <c r="B55" s="60">
        <v>90</v>
      </c>
      <c r="C55" s="114">
        <v>96.969696969696969</v>
      </c>
      <c r="D55" s="14" t="s">
        <v>84</v>
      </c>
      <c r="E55" s="43"/>
    </row>
    <row r="56" spans="1:5" ht="13.5" customHeight="1" x14ac:dyDescent="0.25">
      <c r="A56" s="51" t="s">
        <v>37</v>
      </c>
      <c r="B56" s="60">
        <v>90</v>
      </c>
      <c r="C56" s="114">
        <v>81.818181818181813</v>
      </c>
      <c r="D56" s="14" t="s">
        <v>84</v>
      </c>
      <c r="E56" s="43"/>
    </row>
    <row r="57" spans="1:5" ht="13.5" customHeight="1" thickBot="1" x14ac:dyDescent="0.3">
      <c r="A57" s="51" t="s">
        <v>38</v>
      </c>
      <c r="B57" s="60">
        <v>90</v>
      </c>
      <c r="C57" s="114">
        <v>95.045045045045043</v>
      </c>
      <c r="D57" s="14" t="s">
        <v>84</v>
      </c>
      <c r="E57" s="47"/>
    </row>
    <row r="58" spans="1:5" ht="13.5" customHeight="1" thickBot="1" x14ac:dyDescent="0.3">
      <c r="A58" s="53"/>
      <c r="B58" s="6"/>
      <c r="C58" s="32"/>
      <c r="D58" s="10"/>
      <c r="E58" s="45"/>
    </row>
    <row r="59" spans="1:5" ht="13.5" customHeight="1" thickBot="1" x14ac:dyDescent="0.3">
      <c r="A59" s="23" t="s">
        <v>39</v>
      </c>
      <c r="B59" s="22"/>
      <c r="C59" s="94">
        <v>86.679536679536682</v>
      </c>
      <c r="D59" s="20"/>
      <c r="E59" s="20"/>
    </row>
    <row r="60" spans="1:5" ht="13.5" customHeight="1" x14ac:dyDescent="0.25">
      <c r="A60" s="51" t="s">
        <v>40</v>
      </c>
      <c r="B60" s="59">
        <v>90</v>
      </c>
      <c r="C60" s="114">
        <v>85.217391304347828</v>
      </c>
      <c r="D60" s="14" t="s">
        <v>84</v>
      </c>
      <c r="E60" s="43"/>
    </row>
    <row r="61" spans="1:5" ht="13.5" customHeight="1" x14ac:dyDescent="0.25">
      <c r="A61" s="51" t="s">
        <v>41</v>
      </c>
      <c r="B61" s="60">
        <v>97</v>
      </c>
      <c r="C61" s="113">
        <v>100</v>
      </c>
      <c r="D61" s="14" t="s">
        <v>84</v>
      </c>
      <c r="E61" s="43"/>
    </row>
    <row r="62" spans="1:5" ht="13.5" customHeight="1" x14ac:dyDescent="0.25">
      <c r="A62" s="51" t="s">
        <v>42</v>
      </c>
      <c r="B62" s="60">
        <v>90</v>
      </c>
      <c r="C62" s="114">
        <v>85.714285714285708</v>
      </c>
      <c r="D62" s="14" t="s">
        <v>84</v>
      </c>
      <c r="E62" s="43"/>
    </row>
    <row r="63" spans="1:5" ht="13.5" customHeight="1" x14ac:dyDescent="0.25">
      <c r="A63" s="51" t="s">
        <v>43</v>
      </c>
      <c r="B63" s="60">
        <v>90</v>
      </c>
      <c r="C63" s="113">
        <v>77.777777777777771</v>
      </c>
      <c r="D63" s="14" t="s">
        <v>84</v>
      </c>
      <c r="E63" s="43"/>
    </row>
    <row r="64" spans="1:5" ht="13.5" customHeight="1" x14ac:dyDescent="0.25">
      <c r="A64" s="51" t="s">
        <v>44</v>
      </c>
      <c r="B64" s="60">
        <v>80</v>
      </c>
      <c r="C64" s="114">
        <v>90.384615384615387</v>
      </c>
      <c r="D64" s="14" t="s">
        <v>84</v>
      </c>
      <c r="E64" s="43"/>
    </row>
    <row r="65" spans="1:5" ht="13.5" customHeight="1" thickBot="1" x14ac:dyDescent="0.3">
      <c r="A65" s="52" t="s">
        <v>45</v>
      </c>
      <c r="B65" s="60">
        <v>90</v>
      </c>
      <c r="C65" s="114">
        <v>86.84210526315789</v>
      </c>
      <c r="D65" s="14" t="s">
        <v>84</v>
      </c>
      <c r="E65" s="47"/>
    </row>
    <row r="66" spans="1:5" ht="13.5" customHeight="1" thickBot="1" x14ac:dyDescent="0.3">
      <c r="A66" s="53"/>
      <c r="B66" s="6"/>
      <c r="C66" s="32"/>
      <c r="D66" s="10"/>
      <c r="E66" s="45"/>
    </row>
    <row r="67" spans="1:5" ht="13.5" customHeight="1" thickBot="1" x14ac:dyDescent="0.3">
      <c r="A67" s="23" t="s">
        <v>46</v>
      </c>
      <c r="B67" s="22"/>
      <c r="C67" s="94">
        <v>83.867276887871853</v>
      </c>
      <c r="D67" s="20"/>
      <c r="E67" s="20"/>
    </row>
    <row r="68" spans="1:5" ht="13.5" customHeight="1" x14ac:dyDescent="0.25">
      <c r="A68" s="50" t="s">
        <v>48</v>
      </c>
      <c r="B68" s="59">
        <v>91</v>
      </c>
      <c r="C68" s="114">
        <v>76.767676767676761</v>
      </c>
      <c r="D68" s="14" t="s">
        <v>84</v>
      </c>
      <c r="E68" s="42"/>
    </row>
    <row r="69" spans="1:5" ht="13.5" customHeight="1" x14ac:dyDescent="0.25">
      <c r="A69" s="51" t="s">
        <v>51</v>
      </c>
      <c r="B69" s="83">
        <v>90</v>
      </c>
      <c r="C69" s="113">
        <v>74.137931034482762</v>
      </c>
      <c r="D69" s="14" t="s">
        <v>84</v>
      </c>
      <c r="E69" s="9"/>
    </row>
    <row r="70" spans="1:5" ht="13.5" customHeight="1" x14ac:dyDescent="0.25">
      <c r="A70" s="51" t="s">
        <v>50</v>
      </c>
      <c r="B70" s="60">
        <v>80</v>
      </c>
      <c r="C70" s="114">
        <v>61.788617886178862</v>
      </c>
      <c r="D70" s="14" t="s">
        <v>84</v>
      </c>
      <c r="E70" s="9"/>
    </row>
    <row r="71" spans="1:5" ht="13.5" customHeight="1" x14ac:dyDescent="0.25">
      <c r="A71" s="51" t="s">
        <v>49</v>
      </c>
      <c r="B71" s="60">
        <v>90</v>
      </c>
      <c r="C71" s="113">
        <v>96.078431372549019</v>
      </c>
      <c r="D71" s="14" t="s">
        <v>84</v>
      </c>
      <c r="E71" s="43"/>
    </row>
    <row r="72" spans="1:5" ht="13.5" customHeight="1" thickBot="1" x14ac:dyDescent="0.3">
      <c r="A72" s="52" t="s">
        <v>47</v>
      </c>
      <c r="B72" s="60">
        <v>80</v>
      </c>
      <c r="C72" s="114">
        <v>98.333333333333329</v>
      </c>
      <c r="D72" s="14" t="s">
        <v>84</v>
      </c>
      <c r="E72" s="47"/>
    </row>
    <row r="73" spans="1:5" ht="13.5" customHeight="1" thickBot="1" x14ac:dyDescent="0.3">
      <c r="A73" s="53"/>
      <c r="B73" s="6"/>
      <c r="C73" s="32"/>
      <c r="D73" s="10"/>
      <c r="E73" s="45"/>
    </row>
    <row r="74" spans="1:5" ht="13.5" customHeight="1" thickBot="1" x14ac:dyDescent="0.3">
      <c r="A74" s="27" t="s">
        <v>52</v>
      </c>
      <c r="B74" s="24"/>
      <c r="C74" s="94">
        <v>81.860465116279073</v>
      </c>
      <c r="D74" s="26"/>
      <c r="E74" s="26"/>
    </row>
    <row r="75" spans="1:5" ht="13.5" customHeight="1" x14ac:dyDescent="0.25">
      <c r="A75" s="51" t="s">
        <v>55</v>
      </c>
      <c r="B75" s="59">
        <v>60</v>
      </c>
      <c r="C75" s="114">
        <v>47</v>
      </c>
      <c r="D75" s="14" t="s">
        <v>84</v>
      </c>
      <c r="E75" s="43"/>
    </row>
    <row r="76" spans="1:5" ht="13.5" customHeight="1" x14ac:dyDescent="0.25">
      <c r="A76" s="51" t="s">
        <v>53</v>
      </c>
      <c r="B76" s="60">
        <v>98</v>
      </c>
      <c r="C76" s="113">
        <v>98.795180722891573</v>
      </c>
      <c r="D76" s="14" t="s">
        <v>84</v>
      </c>
      <c r="E76" s="9"/>
    </row>
    <row r="77" spans="1:5" ht="13.5" customHeight="1" x14ac:dyDescent="0.25">
      <c r="A77" s="51" t="s">
        <v>54</v>
      </c>
      <c r="B77" s="60">
        <v>97</v>
      </c>
      <c r="C77" s="114">
        <v>95.238095238095241</v>
      </c>
      <c r="D77" s="14" t="s">
        <v>84</v>
      </c>
      <c r="E77" s="9"/>
    </row>
    <row r="78" spans="1:5" ht="13.5" customHeight="1" x14ac:dyDescent="0.25">
      <c r="A78" s="51" t="s">
        <v>57</v>
      </c>
      <c r="B78" s="60">
        <v>90</v>
      </c>
      <c r="C78" s="113">
        <v>100</v>
      </c>
      <c r="D78" s="14" t="s">
        <v>84</v>
      </c>
      <c r="E78" s="43"/>
    </row>
    <row r="79" spans="1:5" ht="13.5" customHeight="1" x14ac:dyDescent="0.25">
      <c r="A79" s="51" t="s">
        <v>58</v>
      </c>
      <c r="B79" s="60">
        <v>72</v>
      </c>
      <c r="C79" s="114">
        <v>69.090909090909093</v>
      </c>
      <c r="D79" s="14" t="s">
        <v>84</v>
      </c>
      <c r="E79" s="43"/>
    </row>
    <row r="80" spans="1:5" ht="13.5" customHeight="1" thickBot="1" x14ac:dyDescent="0.3">
      <c r="A80" s="52" t="s">
        <v>56</v>
      </c>
      <c r="B80" s="59">
        <v>90</v>
      </c>
      <c r="C80" s="114">
        <v>76.92307692307692</v>
      </c>
      <c r="D80" s="14" t="s">
        <v>84</v>
      </c>
      <c r="E80" s="47"/>
    </row>
    <row r="81" spans="1:9" ht="13.5" customHeight="1" thickBot="1" x14ac:dyDescent="0.3">
      <c r="A81" s="53"/>
      <c r="B81" s="6"/>
      <c r="C81" s="32"/>
      <c r="D81" s="10"/>
      <c r="E81" s="45"/>
    </row>
    <row r="82" spans="1:9" ht="13.5" customHeight="1" thickBot="1" x14ac:dyDescent="0.3">
      <c r="A82" s="27" t="s">
        <v>212</v>
      </c>
      <c r="B82" s="13"/>
      <c r="C82" s="94">
        <v>86.409736308316425</v>
      </c>
      <c r="D82" s="25"/>
      <c r="E82" s="25"/>
    </row>
    <row r="83" spans="1:9" ht="13.5" customHeight="1" x14ac:dyDescent="0.25">
      <c r="A83" s="51" t="s">
        <v>60</v>
      </c>
      <c r="B83" s="60">
        <v>90</v>
      </c>
      <c r="C83" s="114">
        <v>96.551724137931032</v>
      </c>
      <c r="D83" s="14" t="s">
        <v>84</v>
      </c>
      <c r="E83" s="9"/>
    </row>
    <row r="84" spans="1:9" ht="13.5" customHeight="1" x14ac:dyDescent="0.25">
      <c r="A84" s="51" t="s">
        <v>61</v>
      </c>
      <c r="B84" s="60">
        <v>97</v>
      </c>
      <c r="C84" s="113">
        <v>88.172043010752688</v>
      </c>
      <c r="D84" s="14" t="s">
        <v>84</v>
      </c>
      <c r="E84" s="9"/>
    </row>
    <row r="85" spans="1:9" ht="13.5" customHeight="1" x14ac:dyDescent="0.25">
      <c r="A85" s="51" t="s">
        <v>62</v>
      </c>
      <c r="B85" s="60">
        <v>90</v>
      </c>
      <c r="C85" s="114">
        <v>87.5</v>
      </c>
      <c r="D85" s="14" t="s">
        <v>84</v>
      </c>
      <c r="E85" s="9"/>
    </row>
    <row r="86" spans="1:9" ht="13.5" customHeight="1" x14ac:dyDescent="0.25">
      <c r="A86" s="51" t="s">
        <v>63</v>
      </c>
      <c r="B86" s="60">
        <v>100</v>
      </c>
      <c r="C86" s="113">
        <v>86.419753086419746</v>
      </c>
      <c r="D86" s="14" t="s">
        <v>84</v>
      </c>
      <c r="E86" s="43"/>
    </row>
    <row r="87" spans="1:9" ht="13.5" customHeight="1" thickBot="1" x14ac:dyDescent="0.3">
      <c r="A87" s="51" t="s">
        <v>64</v>
      </c>
      <c r="B87" s="60">
        <v>89</v>
      </c>
      <c r="C87" s="114">
        <v>73.469387755102048</v>
      </c>
      <c r="D87" s="14" t="s">
        <v>84</v>
      </c>
      <c r="E87" s="9"/>
    </row>
    <row r="88" spans="1:9" ht="13.5" customHeight="1" thickBot="1" x14ac:dyDescent="0.3">
      <c r="A88" s="53"/>
      <c r="B88" s="6"/>
      <c r="C88" s="32"/>
      <c r="D88" s="10"/>
      <c r="E88" s="45"/>
    </row>
    <row r="89" spans="1:9" ht="13.5" customHeight="1" thickBot="1" x14ac:dyDescent="0.3">
      <c r="A89" s="27" t="s">
        <v>65</v>
      </c>
      <c r="B89" s="13"/>
      <c r="C89" s="94">
        <v>80.535279805352801</v>
      </c>
      <c r="D89" s="25"/>
      <c r="E89" s="25"/>
    </row>
    <row r="90" spans="1:9" ht="13.5" customHeight="1" x14ac:dyDescent="0.25">
      <c r="A90" s="51" t="s">
        <v>66</v>
      </c>
      <c r="B90" s="60">
        <v>90</v>
      </c>
      <c r="C90" s="114">
        <v>71.942446043165461</v>
      </c>
      <c r="D90" s="14" t="s">
        <v>84</v>
      </c>
      <c r="E90" s="43"/>
    </row>
    <row r="91" spans="1:9" ht="13.5" customHeight="1" x14ac:dyDescent="0.25">
      <c r="A91" s="51" t="s">
        <v>67</v>
      </c>
      <c r="B91" s="60">
        <v>94</v>
      </c>
      <c r="C91" s="113">
        <v>95</v>
      </c>
      <c r="D91" s="14" t="s">
        <v>84</v>
      </c>
      <c r="E91" s="43"/>
    </row>
    <row r="92" spans="1:9" ht="13.5" customHeight="1" x14ac:dyDescent="0.25">
      <c r="A92" s="51" t="s">
        <v>68</v>
      </c>
      <c r="B92" s="60">
        <v>85</v>
      </c>
      <c r="C92" s="114">
        <v>74.264705882352942</v>
      </c>
      <c r="D92" s="14" t="s">
        <v>84</v>
      </c>
      <c r="E92" s="43"/>
    </row>
    <row r="93" spans="1:9" ht="13.5" customHeight="1" x14ac:dyDescent="0.25">
      <c r="A93" s="51" t="s">
        <v>69</v>
      </c>
      <c r="B93" s="60">
        <v>90</v>
      </c>
      <c r="C93" s="113">
        <v>100</v>
      </c>
      <c r="D93" s="14" t="s">
        <v>84</v>
      </c>
      <c r="E93" s="9"/>
    </row>
    <row r="94" spans="1:9" ht="13.5" customHeight="1" thickBot="1" x14ac:dyDescent="0.3">
      <c r="A94" s="52" t="s">
        <v>70</v>
      </c>
      <c r="B94" s="60">
        <v>1.8</v>
      </c>
      <c r="C94" s="114">
        <v>92.452830188679243</v>
      </c>
      <c r="D94" s="14" t="s">
        <v>84</v>
      </c>
      <c r="E94" s="47"/>
      <c r="I94" s="2" t="s">
        <v>71</v>
      </c>
    </row>
    <row r="95" spans="1:9" ht="9.75" customHeight="1" thickBot="1" x14ac:dyDescent="0.3">
      <c r="A95" s="53"/>
      <c r="B95" s="6"/>
      <c r="C95" s="32"/>
      <c r="D95" s="10"/>
      <c r="E95" s="45"/>
    </row>
    <row r="96" spans="1:9" ht="33.75" thickBot="1" x14ac:dyDescent="0.3">
      <c r="A96" s="27" t="s">
        <v>72</v>
      </c>
      <c r="B96" s="170">
        <v>90</v>
      </c>
      <c r="C96" s="171" t="s">
        <v>243</v>
      </c>
      <c r="D96" s="25" t="s">
        <v>84</v>
      </c>
      <c r="E96" s="25"/>
    </row>
    <row r="97" spans="1:17" ht="15" customHeight="1" x14ac:dyDescent="0.25">
      <c r="A97" s="211" t="s">
        <v>242</v>
      </c>
      <c r="B97" s="212"/>
      <c r="C97" s="212"/>
      <c r="D97" s="212"/>
      <c r="E97" s="212"/>
      <c r="F97" s="212"/>
      <c r="G97" s="212"/>
      <c r="H97" s="212"/>
      <c r="I97" s="212"/>
      <c r="J97" s="212"/>
      <c r="K97" s="212"/>
      <c r="L97" s="212"/>
      <c r="M97" s="212"/>
      <c r="N97" s="212"/>
      <c r="O97" s="212"/>
      <c r="P97" s="212"/>
      <c r="Q97" s="212"/>
    </row>
    <row r="98" spans="1:17" x14ac:dyDescent="0.25">
      <c r="A98" s="3"/>
    </row>
    <row r="99" spans="1:17" x14ac:dyDescent="0.25">
      <c r="A99" s="40"/>
      <c r="B99" s="40"/>
    </row>
  </sheetData>
  <mergeCells count="13">
    <mergeCell ref="A97:Q97"/>
    <mergeCell ref="A8:E8"/>
    <mergeCell ref="A9:E9"/>
    <mergeCell ref="A10:E10"/>
    <mergeCell ref="A12:E12"/>
    <mergeCell ref="A13:E13"/>
    <mergeCell ref="A11:E11"/>
    <mergeCell ref="A7:E7"/>
    <mergeCell ref="A1:E1"/>
    <mergeCell ref="A2:E2"/>
    <mergeCell ref="A4:E4"/>
    <mergeCell ref="A5:E5"/>
    <mergeCell ref="A6:E6"/>
  </mergeCells>
  <pageMargins left="0.51181102362204722" right="0.24" top="0.34" bottom="0.28000000000000003" header="0.17" footer="0.17"/>
  <pageSetup paperSize="9" scale="58" orientation="portrait" r:id="rId1"/>
  <colBreaks count="1" manualBreakCount="1">
    <brk id="5"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99"/>
  <sheetViews>
    <sheetView view="pageBreakPreview" zoomScale="110" zoomScaleNormal="160" zoomScaleSheetLayoutView="110" workbookViewId="0">
      <selection activeCell="A11" sqref="A11:E11"/>
    </sheetView>
  </sheetViews>
  <sheetFormatPr defaultColWidth="30.85546875" defaultRowHeight="15" x14ac:dyDescent="0.25"/>
  <cols>
    <col min="1" max="1" width="38.5703125" customWidth="1"/>
    <col min="2" max="2" width="15.140625" customWidth="1"/>
    <col min="3" max="3" width="13.28515625" customWidth="1"/>
    <col min="4" max="4" width="13.7109375" customWidth="1"/>
    <col min="5" max="5" width="51.42578125" customWidth="1"/>
  </cols>
  <sheetData>
    <row r="1" spans="1:10" x14ac:dyDescent="0.25">
      <c r="A1" s="200" t="s">
        <v>73</v>
      </c>
      <c r="B1" s="200"/>
      <c r="C1" s="200"/>
      <c r="D1" s="200"/>
      <c r="E1" s="200"/>
      <c r="F1" s="1"/>
      <c r="G1" s="1"/>
      <c r="H1" s="1"/>
    </row>
    <row r="2" spans="1:10" x14ac:dyDescent="0.25">
      <c r="A2" s="200" t="s">
        <v>74</v>
      </c>
      <c r="B2" s="200"/>
      <c r="C2" s="200"/>
      <c r="D2" s="200"/>
      <c r="E2" s="200"/>
      <c r="F2" s="1"/>
      <c r="G2" s="1"/>
      <c r="H2" s="1"/>
    </row>
    <row r="3" spans="1:10" ht="9" customHeight="1" x14ac:dyDescent="0.25">
      <c r="A3" s="200"/>
      <c r="B3" s="200"/>
      <c r="C3" s="200"/>
      <c r="D3" s="200"/>
      <c r="E3" s="200"/>
      <c r="F3" s="67"/>
      <c r="G3" s="67"/>
      <c r="H3" s="67"/>
    </row>
    <row r="4" spans="1:10" x14ac:dyDescent="0.25">
      <c r="A4" s="200" t="s">
        <v>99</v>
      </c>
      <c r="B4" s="200"/>
      <c r="C4" s="200"/>
      <c r="D4" s="200"/>
      <c r="E4" s="200"/>
      <c r="F4" s="67"/>
      <c r="G4" s="67"/>
      <c r="H4" s="67"/>
    </row>
    <row r="5" spans="1:10" ht="9" customHeight="1" x14ac:dyDescent="0.25">
      <c r="A5" s="206"/>
      <c r="B5" s="206"/>
      <c r="C5" s="206"/>
      <c r="D5" s="206"/>
      <c r="E5" s="206"/>
      <c r="F5" s="67"/>
      <c r="G5" s="67"/>
      <c r="H5" s="67"/>
    </row>
    <row r="6" spans="1:10" ht="38.25" customHeight="1" x14ac:dyDescent="0.25">
      <c r="A6" s="202" t="s">
        <v>105</v>
      </c>
      <c r="B6" s="202"/>
      <c r="C6" s="202"/>
      <c r="D6" s="202"/>
      <c r="E6" s="202"/>
      <c r="F6" s="41"/>
      <c r="G6" s="41"/>
      <c r="H6" s="41"/>
      <c r="I6" s="41"/>
      <c r="J6" s="4"/>
    </row>
    <row r="7" spans="1:10" ht="11.25" customHeight="1" x14ac:dyDescent="0.25">
      <c r="A7" s="202"/>
      <c r="B7" s="202"/>
      <c r="C7" s="202"/>
      <c r="D7" s="202"/>
      <c r="E7" s="202"/>
      <c r="F7" s="4"/>
      <c r="G7" s="4"/>
      <c r="H7" s="4"/>
      <c r="I7" s="4"/>
      <c r="J7" s="4"/>
    </row>
    <row r="8" spans="1:10" ht="37.5" customHeight="1" x14ac:dyDescent="0.25">
      <c r="A8" s="202" t="s">
        <v>106</v>
      </c>
      <c r="B8" s="202"/>
      <c r="C8" s="202"/>
      <c r="D8" s="202"/>
      <c r="E8" s="202"/>
      <c r="F8" s="4"/>
      <c r="G8" s="4"/>
      <c r="H8" s="4"/>
      <c r="I8" s="4"/>
      <c r="J8" s="4"/>
    </row>
    <row r="9" spans="1:10" ht="13.5" customHeight="1" x14ac:dyDescent="0.25">
      <c r="A9" s="202"/>
      <c r="B9" s="202"/>
      <c r="C9" s="202"/>
      <c r="D9" s="202"/>
      <c r="E9" s="202"/>
      <c r="F9" s="4"/>
      <c r="G9" s="4"/>
      <c r="H9" s="4"/>
      <c r="I9" s="4"/>
      <c r="J9" s="4"/>
    </row>
    <row r="10" spans="1:10" ht="24" customHeight="1" x14ac:dyDescent="0.25">
      <c r="A10" s="198" t="s">
        <v>113</v>
      </c>
      <c r="B10" s="198"/>
      <c r="C10" s="198"/>
      <c r="D10" s="198"/>
      <c r="E10" s="198"/>
      <c r="F10" s="4"/>
      <c r="G10" s="4"/>
      <c r="H10" s="4"/>
      <c r="I10" s="4"/>
      <c r="J10" s="4"/>
    </row>
    <row r="11" spans="1:10" ht="16.5" customHeight="1" x14ac:dyDescent="0.25">
      <c r="A11" s="198" t="s">
        <v>226</v>
      </c>
      <c r="B11" s="198"/>
      <c r="C11" s="198"/>
      <c r="D11" s="198"/>
      <c r="E11" s="198"/>
      <c r="F11" s="4"/>
      <c r="G11" s="4"/>
      <c r="H11" s="4"/>
      <c r="I11" s="4"/>
      <c r="J11" s="4"/>
    </row>
    <row r="12" spans="1:10" ht="17.25" customHeight="1" x14ac:dyDescent="0.25">
      <c r="A12" s="208" t="s">
        <v>134</v>
      </c>
      <c r="B12" s="208"/>
      <c r="C12" s="208"/>
      <c r="D12" s="208"/>
      <c r="E12" s="208"/>
      <c r="F12" s="4"/>
      <c r="G12" s="4"/>
      <c r="H12" s="4"/>
      <c r="I12" s="4"/>
      <c r="J12" s="4"/>
    </row>
    <row r="13" spans="1:10" ht="12.75" customHeight="1" x14ac:dyDescent="0.25">
      <c r="A13" s="209"/>
      <c r="B13" s="209"/>
      <c r="C13" s="209"/>
      <c r="D13" s="209"/>
      <c r="E13" s="209"/>
    </row>
    <row r="14" spans="1:10" ht="61.5" customHeight="1" x14ac:dyDescent="0.25">
      <c r="A14" s="91" t="s">
        <v>77</v>
      </c>
      <c r="B14" s="92" t="s">
        <v>81</v>
      </c>
      <c r="C14" s="92" t="s">
        <v>79</v>
      </c>
      <c r="D14" s="92" t="s">
        <v>80</v>
      </c>
      <c r="E14" s="92" t="s">
        <v>133</v>
      </c>
    </row>
    <row r="15" spans="1:10" ht="7.5" customHeight="1" thickBot="1" x14ac:dyDescent="0.3">
      <c r="A15" s="50"/>
      <c r="B15" s="69"/>
      <c r="C15" s="30"/>
      <c r="D15" s="14"/>
      <c r="E15" s="14"/>
    </row>
    <row r="16" spans="1:10" ht="15.75" thickBot="1" x14ac:dyDescent="0.3">
      <c r="A16" s="19" t="s">
        <v>0</v>
      </c>
      <c r="B16" s="21"/>
      <c r="C16" s="29">
        <v>88.89</v>
      </c>
      <c r="D16" s="19" t="s">
        <v>84</v>
      </c>
      <c r="E16" s="19"/>
    </row>
    <row r="17" spans="1:5" ht="13.5" customHeight="1" x14ac:dyDescent="0.25">
      <c r="A17" s="50" t="s">
        <v>1</v>
      </c>
      <c r="B17" s="70">
        <v>86</v>
      </c>
      <c r="C17" s="30">
        <v>3</v>
      </c>
      <c r="D17" s="14" t="s">
        <v>131</v>
      </c>
      <c r="E17" s="42"/>
    </row>
    <row r="18" spans="1:5" ht="13.5" customHeight="1" x14ac:dyDescent="0.25">
      <c r="A18" s="51" t="s">
        <v>2</v>
      </c>
      <c r="B18" s="71">
        <v>10</v>
      </c>
      <c r="C18" s="31">
        <v>1</v>
      </c>
      <c r="D18" s="14" t="s">
        <v>131</v>
      </c>
      <c r="E18" s="9"/>
    </row>
    <row r="19" spans="1:5" ht="13.5" customHeight="1" x14ac:dyDescent="0.25">
      <c r="A19" s="51" t="s">
        <v>3</v>
      </c>
      <c r="B19" s="71">
        <v>6</v>
      </c>
      <c r="C19" s="31">
        <v>21</v>
      </c>
      <c r="D19" s="14" t="s">
        <v>131</v>
      </c>
      <c r="E19" s="43"/>
    </row>
    <row r="20" spans="1:5" ht="13.5" customHeight="1" x14ac:dyDescent="0.25">
      <c r="A20" s="51" t="s">
        <v>4</v>
      </c>
      <c r="B20" s="71">
        <v>0</v>
      </c>
      <c r="C20" s="31">
        <v>5</v>
      </c>
      <c r="D20" s="14" t="s">
        <v>131</v>
      </c>
      <c r="E20" s="43"/>
    </row>
    <row r="21" spans="1:5" ht="13.5" customHeight="1" x14ac:dyDescent="0.25">
      <c r="A21" s="51" t="s">
        <v>5</v>
      </c>
      <c r="B21" s="71">
        <v>10</v>
      </c>
      <c r="C21" s="31">
        <v>0</v>
      </c>
      <c r="D21" s="14" t="s">
        <v>131</v>
      </c>
      <c r="E21" s="9"/>
    </row>
    <row r="22" spans="1:5" ht="13.5" customHeight="1" x14ac:dyDescent="0.25">
      <c r="A22" s="51" t="s">
        <v>6</v>
      </c>
      <c r="B22" s="71">
        <v>3</v>
      </c>
      <c r="C22" s="31">
        <v>1</v>
      </c>
      <c r="D22" s="14" t="s">
        <v>131</v>
      </c>
      <c r="E22" s="43"/>
    </row>
    <row r="23" spans="1:5" ht="13.5" customHeight="1" x14ac:dyDescent="0.25">
      <c r="A23" s="51" t="s">
        <v>7</v>
      </c>
      <c r="B23" s="71">
        <v>4</v>
      </c>
      <c r="C23" s="31">
        <v>5</v>
      </c>
      <c r="D23" s="14" t="s">
        <v>131</v>
      </c>
      <c r="E23" s="43"/>
    </row>
    <row r="24" spans="1:5" ht="13.5" customHeight="1" x14ac:dyDescent="0.25">
      <c r="A24" s="50" t="s">
        <v>8</v>
      </c>
      <c r="B24" s="70">
        <v>20</v>
      </c>
      <c r="C24" s="30">
        <v>101</v>
      </c>
      <c r="D24" s="14" t="s">
        <v>131</v>
      </c>
      <c r="E24" s="43"/>
    </row>
    <row r="25" spans="1:5" ht="13.5" customHeight="1" thickBot="1" x14ac:dyDescent="0.3">
      <c r="A25" s="52" t="s">
        <v>9</v>
      </c>
      <c r="B25" s="72">
        <v>1</v>
      </c>
      <c r="C25" s="7">
        <v>1</v>
      </c>
      <c r="D25" s="14" t="s">
        <v>131</v>
      </c>
      <c r="E25" s="44"/>
    </row>
    <row r="26" spans="1:5" ht="13.5" customHeight="1" thickBot="1" x14ac:dyDescent="0.3">
      <c r="A26" s="53"/>
      <c r="B26" s="6"/>
      <c r="C26" s="32"/>
      <c r="D26" s="10"/>
      <c r="E26" s="45"/>
    </row>
    <row r="27" spans="1:5" ht="13.5" customHeight="1" thickBot="1" x14ac:dyDescent="0.3">
      <c r="A27" s="23" t="s">
        <v>10</v>
      </c>
      <c r="B27" s="22"/>
      <c r="C27" s="33">
        <v>66.67</v>
      </c>
      <c r="D27" s="20" t="s">
        <v>84</v>
      </c>
      <c r="E27" s="20"/>
    </row>
    <row r="28" spans="1:5" ht="13.5" customHeight="1" x14ac:dyDescent="0.25">
      <c r="A28" s="54" t="s">
        <v>11</v>
      </c>
      <c r="B28" s="70">
        <v>53</v>
      </c>
      <c r="C28" s="34">
        <v>10</v>
      </c>
      <c r="D28" s="14" t="s">
        <v>131</v>
      </c>
      <c r="E28" s="16"/>
    </row>
    <row r="29" spans="1:5" ht="13.5" customHeight="1" x14ac:dyDescent="0.25">
      <c r="A29" s="51" t="s">
        <v>12</v>
      </c>
      <c r="B29" s="71">
        <v>5</v>
      </c>
      <c r="C29" s="31">
        <v>1</v>
      </c>
      <c r="D29" s="14" t="s">
        <v>131</v>
      </c>
      <c r="E29" s="43"/>
    </row>
    <row r="30" spans="1:5" ht="13.5" customHeight="1" x14ac:dyDescent="0.25">
      <c r="A30" s="51" t="s">
        <v>13</v>
      </c>
      <c r="B30" s="71">
        <v>80</v>
      </c>
      <c r="C30" s="31">
        <v>0</v>
      </c>
      <c r="D30" s="14" t="s">
        <v>131</v>
      </c>
      <c r="E30" s="46"/>
    </row>
    <row r="31" spans="1:5" ht="13.5" customHeight="1" x14ac:dyDescent="0.25">
      <c r="A31" s="51" t="s">
        <v>14</v>
      </c>
      <c r="B31" s="71">
        <v>10</v>
      </c>
      <c r="C31" s="31">
        <v>0</v>
      </c>
      <c r="D31" s="14" t="s">
        <v>131</v>
      </c>
      <c r="E31" s="43"/>
    </row>
    <row r="32" spans="1:5" ht="13.5" customHeight="1" x14ac:dyDescent="0.25">
      <c r="A32" s="51" t="s">
        <v>15</v>
      </c>
      <c r="B32" s="71">
        <v>101</v>
      </c>
      <c r="C32" s="31">
        <v>119</v>
      </c>
      <c r="D32" s="14" t="s">
        <v>131</v>
      </c>
      <c r="E32" s="43"/>
    </row>
    <row r="33" spans="1:5" ht="13.5" customHeight="1" thickBot="1" x14ac:dyDescent="0.3">
      <c r="A33" s="52" t="s">
        <v>16</v>
      </c>
      <c r="B33" s="71">
        <v>3</v>
      </c>
      <c r="C33" s="35">
        <v>2</v>
      </c>
      <c r="D33" s="14" t="s">
        <v>131</v>
      </c>
      <c r="E33" s="47"/>
    </row>
    <row r="34" spans="1:5" ht="13.5" customHeight="1" thickBot="1" x14ac:dyDescent="0.3">
      <c r="A34" s="53"/>
      <c r="B34" s="6"/>
      <c r="C34" s="32"/>
      <c r="D34" s="10"/>
      <c r="E34" s="45"/>
    </row>
    <row r="35" spans="1:5" ht="13.5" customHeight="1" thickBot="1" x14ac:dyDescent="0.3">
      <c r="A35" s="23" t="s">
        <v>17</v>
      </c>
      <c r="B35" s="22"/>
      <c r="C35" s="95">
        <v>75</v>
      </c>
      <c r="D35" s="20" t="s">
        <v>84</v>
      </c>
      <c r="E35" s="20"/>
    </row>
    <row r="36" spans="1:5" ht="13.5" customHeight="1" x14ac:dyDescent="0.25">
      <c r="A36" s="50" t="s">
        <v>18</v>
      </c>
      <c r="B36" s="59">
        <v>3</v>
      </c>
      <c r="C36" s="30">
        <v>0</v>
      </c>
      <c r="D36" s="14" t="s">
        <v>131</v>
      </c>
      <c r="E36" s="14"/>
    </row>
    <row r="37" spans="1:5" ht="13.5" customHeight="1" x14ac:dyDescent="0.25">
      <c r="A37" s="51" t="s">
        <v>19</v>
      </c>
      <c r="B37" s="71">
        <v>10</v>
      </c>
      <c r="C37" s="31">
        <v>0</v>
      </c>
      <c r="D37" s="14" t="s">
        <v>131</v>
      </c>
      <c r="E37" s="9"/>
    </row>
    <row r="38" spans="1:5" ht="13.5" customHeight="1" x14ac:dyDescent="0.25">
      <c r="A38" s="51" t="s">
        <v>20</v>
      </c>
      <c r="B38" s="71">
        <v>10</v>
      </c>
      <c r="C38" s="31">
        <v>1</v>
      </c>
      <c r="D38" s="14" t="s">
        <v>131</v>
      </c>
      <c r="E38" s="43"/>
    </row>
    <row r="39" spans="1:5" ht="13.5" customHeight="1" x14ac:dyDescent="0.25">
      <c r="A39" s="51" t="s">
        <v>21</v>
      </c>
      <c r="B39" s="71">
        <v>5</v>
      </c>
      <c r="C39" s="31">
        <v>5</v>
      </c>
      <c r="D39" s="14" t="s">
        <v>131</v>
      </c>
      <c r="E39" s="9"/>
    </row>
    <row r="40" spans="1:5" ht="13.5" customHeight="1" x14ac:dyDescent="0.25">
      <c r="A40" s="51" t="s">
        <v>22</v>
      </c>
      <c r="B40" s="71">
        <v>50</v>
      </c>
      <c r="C40" s="31">
        <v>28</v>
      </c>
      <c r="D40" s="14" t="s">
        <v>131</v>
      </c>
      <c r="E40" s="9"/>
    </row>
    <row r="41" spans="1:5" ht="13.5" customHeight="1" x14ac:dyDescent="0.25">
      <c r="A41" s="51" t="s">
        <v>23</v>
      </c>
      <c r="B41" s="71">
        <v>3</v>
      </c>
      <c r="C41" s="31">
        <v>6</v>
      </c>
      <c r="D41" s="14" t="s">
        <v>131</v>
      </c>
      <c r="E41" s="43"/>
    </row>
    <row r="42" spans="1:5" ht="13.5" customHeight="1" x14ac:dyDescent="0.25">
      <c r="A42" s="51" t="s">
        <v>24</v>
      </c>
      <c r="B42" s="70">
        <v>30</v>
      </c>
      <c r="C42" s="31">
        <v>46</v>
      </c>
      <c r="D42" s="14" t="s">
        <v>131</v>
      </c>
      <c r="E42" s="9"/>
    </row>
    <row r="43" spans="1:5" ht="13.5" customHeight="1" thickBot="1" x14ac:dyDescent="0.3">
      <c r="A43" s="52" t="s">
        <v>25</v>
      </c>
      <c r="B43" s="71">
        <v>10</v>
      </c>
      <c r="C43" s="35">
        <v>1</v>
      </c>
      <c r="D43" s="14" t="s">
        <v>131</v>
      </c>
      <c r="E43" s="17"/>
    </row>
    <row r="44" spans="1:5" ht="13.5" customHeight="1" thickBot="1" x14ac:dyDescent="0.3">
      <c r="A44" s="53"/>
      <c r="B44" s="6"/>
      <c r="C44" s="32"/>
      <c r="D44" s="10"/>
      <c r="E44" s="45"/>
    </row>
    <row r="45" spans="1:5" ht="32.25" customHeight="1" thickBot="1" x14ac:dyDescent="0.3">
      <c r="A45" s="146" t="s">
        <v>214</v>
      </c>
      <c r="B45" s="22"/>
      <c r="C45" s="33">
        <v>83.33</v>
      </c>
      <c r="D45" s="23" t="s">
        <v>84</v>
      </c>
      <c r="E45" s="23"/>
    </row>
    <row r="46" spans="1:5" ht="13.5" customHeight="1" x14ac:dyDescent="0.25">
      <c r="A46" s="51" t="s">
        <v>27</v>
      </c>
      <c r="B46" s="70">
        <v>2</v>
      </c>
      <c r="C46" s="31">
        <v>1</v>
      </c>
      <c r="D46" s="14" t="s">
        <v>131</v>
      </c>
      <c r="E46" s="43"/>
    </row>
    <row r="47" spans="1:5" ht="13.5" customHeight="1" x14ac:dyDescent="0.25">
      <c r="A47" s="51" t="s">
        <v>28</v>
      </c>
      <c r="B47" s="71">
        <v>8</v>
      </c>
      <c r="C47" s="31">
        <v>1</v>
      </c>
      <c r="D47" s="14" t="s">
        <v>131</v>
      </c>
      <c r="E47" s="9"/>
    </row>
    <row r="48" spans="1:5" ht="13.5" customHeight="1" x14ac:dyDescent="0.25">
      <c r="A48" s="51" t="s">
        <v>29</v>
      </c>
      <c r="B48" s="71">
        <v>10</v>
      </c>
      <c r="C48" s="31">
        <v>13</v>
      </c>
      <c r="D48" s="14" t="s">
        <v>131</v>
      </c>
      <c r="E48" s="9"/>
    </row>
    <row r="49" spans="1:5" ht="13.5" customHeight="1" x14ac:dyDescent="0.25">
      <c r="A49" s="51" t="s">
        <v>30</v>
      </c>
      <c r="B49" s="71">
        <v>10</v>
      </c>
      <c r="C49" s="31">
        <v>1</v>
      </c>
      <c r="D49" s="14" t="s">
        <v>131</v>
      </c>
      <c r="E49" s="9"/>
    </row>
    <row r="50" spans="1:5" ht="13.5" customHeight="1" x14ac:dyDescent="0.25">
      <c r="A50" s="51" t="s">
        <v>31</v>
      </c>
      <c r="B50" s="71">
        <v>33</v>
      </c>
      <c r="C50" s="31">
        <v>25</v>
      </c>
      <c r="D50" s="14" t="s">
        <v>131</v>
      </c>
      <c r="E50" s="43"/>
    </row>
    <row r="51" spans="1:5" ht="13.5" customHeight="1" x14ac:dyDescent="0.25">
      <c r="A51" s="51" t="s">
        <v>32</v>
      </c>
      <c r="B51" s="71">
        <v>4</v>
      </c>
      <c r="C51" s="31">
        <v>1</v>
      </c>
      <c r="D51" s="14" t="s">
        <v>131</v>
      </c>
      <c r="E51" s="43"/>
    </row>
    <row r="52" spans="1:5" ht="13.5" customHeight="1" x14ac:dyDescent="0.25">
      <c r="A52" s="51" t="s">
        <v>33</v>
      </c>
      <c r="B52" s="70">
        <v>1873</v>
      </c>
      <c r="C52" s="31">
        <v>2130</v>
      </c>
      <c r="D52" s="14" t="s">
        <v>131</v>
      </c>
      <c r="E52" s="43"/>
    </row>
    <row r="53" spans="1:5" ht="13.5" customHeight="1" x14ac:dyDescent="0.25">
      <c r="A53" s="51" t="s">
        <v>34</v>
      </c>
      <c r="B53" s="71">
        <v>5</v>
      </c>
      <c r="C53" s="31">
        <v>0</v>
      </c>
      <c r="D53" s="14" t="s">
        <v>131</v>
      </c>
      <c r="E53" s="43"/>
    </row>
    <row r="54" spans="1:5" ht="13.5" customHeight="1" x14ac:dyDescent="0.25">
      <c r="A54" s="51" t="s">
        <v>35</v>
      </c>
      <c r="B54" s="70">
        <v>30</v>
      </c>
      <c r="C54" s="36">
        <v>7</v>
      </c>
      <c r="D54" s="14" t="s">
        <v>131</v>
      </c>
      <c r="E54" s="48"/>
    </row>
    <row r="55" spans="1:5" ht="13.5" customHeight="1" x14ac:dyDescent="0.25">
      <c r="A55" s="51" t="s">
        <v>36</v>
      </c>
      <c r="B55" s="71">
        <v>10</v>
      </c>
      <c r="C55" s="31">
        <v>1</v>
      </c>
      <c r="D55" s="14" t="s">
        <v>131</v>
      </c>
      <c r="E55" s="43"/>
    </row>
    <row r="56" spans="1:5" ht="13.5" customHeight="1" x14ac:dyDescent="0.25">
      <c r="A56" s="51" t="s">
        <v>37</v>
      </c>
      <c r="B56" s="71">
        <v>10</v>
      </c>
      <c r="C56" s="31">
        <v>0</v>
      </c>
      <c r="D56" s="14" t="s">
        <v>131</v>
      </c>
      <c r="E56" s="43"/>
    </row>
    <row r="57" spans="1:5" ht="13.5" customHeight="1" thickBot="1" x14ac:dyDescent="0.3">
      <c r="A57" s="51" t="s">
        <v>38</v>
      </c>
      <c r="B57" s="71">
        <v>5</v>
      </c>
      <c r="C57" s="36">
        <v>1</v>
      </c>
      <c r="D57" s="14" t="s">
        <v>131</v>
      </c>
      <c r="E57" s="47"/>
    </row>
    <row r="58" spans="1:5" ht="13.5" customHeight="1" thickBot="1" x14ac:dyDescent="0.3">
      <c r="A58" s="53"/>
      <c r="B58" s="73"/>
      <c r="C58" s="32"/>
      <c r="D58" s="10"/>
      <c r="E58" s="45"/>
    </row>
    <row r="59" spans="1:5" ht="13.5" customHeight="1" thickBot="1" x14ac:dyDescent="0.3">
      <c r="A59" s="23" t="s">
        <v>39</v>
      </c>
      <c r="B59" s="74"/>
      <c r="C59" s="33">
        <v>83.33</v>
      </c>
      <c r="D59" s="20" t="s">
        <v>84</v>
      </c>
      <c r="E59" s="20"/>
    </row>
    <row r="60" spans="1:5" ht="13.5" customHeight="1" x14ac:dyDescent="0.25">
      <c r="A60" s="51" t="s">
        <v>40</v>
      </c>
      <c r="B60" s="70">
        <v>171</v>
      </c>
      <c r="C60" s="31">
        <v>176</v>
      </c>
      <c r="D60" s="14" t="s">
        <v>131</v>
      </c>
      <c r="E60" s="43"/>
    </row>
    <row r="61" spans="1:5" ht="13.5" customHeight="1" x14ac:dyDescent="0.25">
      <c r="A61" s="51" t="s">
        <v>41</v>
      </c>
      <c r="B61" s="71">
        <v>5</v>
      </c>
      <c r="C61" s="31">
        <v>1</v>
      </c>
      <c r="D61" s="14" t="s">
        <v>131</v>
      </c>
      <c r="E61" s="43"/>
    </row>
    <row r="62" spans="1:5" ht="13.5" customHeight="1" x14ac:dyDescent="0.25">
      <c r="A62" s="51" t="s">
        <v>42</v>
      </c>
      <c r="B62" s="71">
        <v>10</v>
      </c>
      <c r="C62" s="31">
        <v>0</v>
      </c>
      <c r="D62" s="14" t="s">
        <v>131</v>
      </c>
      <c r="E62" s="43"/>
    </row>
    <row r="63" spans="1:5" ht="13.5" customHeight="1" x14ac:dyDescent="0.25">
      <c r="A63" s="51" t="s">
        <v>43</v>
      </c>
      <c r="B63" s="71">
        <v>5</v>
      </c>
      <c r="C63" s="31">
        <v>3</v>
      </c>
      <c r="D63" s="14" t="s">
        <v>131</v>
      </c>
      <c r="E63" s="43"/>
    </row>
    <row r="64" spans="1:5" ht="13.5" customHeight="1" x14ac:dyDescent="0.25">
      <c r="A64" s="51" t="s">
        <v>44</v>
      </c>
      <c r="B64" s="71">
        <v>10</v>
      </c>
      <c r="C64" s="31">
        <v>1</v>
      </c>
      <c r="D64" s="14" t="s">
        <v>131</v>
      </c>
      <c r="E64" s="43"/>
    </row>
    <row r="65" spans="1:5" ht="13.5" customHeight="1" thickBot="1" x14ac:dyDescent="0.3">
      <c r="A65" s="52" t="s">
        <v>45</v>
      </c>
      <c r="B65" s="71">
        <v>10</v>
      </c>
      <c r="C65" s="35">
        <v>1</v>
      </c>
      <c r="D65" s="14" t="s">
        <v>131</v>
      </c>
      <c r="E65" s="47"/>
    </row>
    <row r="66" spans="1:5" ht="13.5" customHeight="1" thickBot="1" x14ac:dyDescent="0.3">
      <c r="A66" s="53"/>
      <c r="B66" s="73"/>
      <c r="C66" s="32"/>
      <c r="D66" s="10"/>
      <c r="E66" s="45"/>
    </row>
    <row r="67" spans="1:5" ht="13.5" customHeight="1" thickBot="1" x14ac:dyDescent="0.3">
      <c r="A67" s="23" t="s">
        <v>46</v>
      </c>
      <c r="B67" s="74"/>
      <c r="C67" s="95">
        <v>80</v>
      </c>
      <c r="D67" s="20" t="s">
        <v>84</v>
      </c>
      <c r="E67" s="20"/>
    </row>
    <row r="68" spans="1:5" ht="13.5" customHeight="1" x14ac:dyDescent="0.25">
      <c r="A68" s="50" t="s">
        <v>48</v>
      </c>
      <c r="B68" s="70">
        <v>15</v>
      </c>
      <c r="C68" s="30">
        <v>29</v>
      </c>
      <c r="D68" s="14" t="s">
        <v>131</v>
      </c>
      <c r="E68" s="42"/>
    </row>
    <row r="69" spans="1:5" ht="13.5" customHeight="1" x14ac:dyDescent="0.25">
      <c r="A69" s="51" t="s">
        <v>51</v>
      </c>
      <c r="B69" s="82">
        <v>10</v>
      </c>
      <c r="C69" s="31">
        <v>1</v>
      </c>
      <c r="D69" s="14" t="s">
        <v>131</v>
      </c>
      <c r="E69" s="9"/>
    </row>
    <row r="70" spans="1:5" ht="13.5" customHeight="1" x14ac:dyDescent="0.25">
      <c r="A70" s="51" t="s">
        <v>50</v>
      </c>
      <c r="B70" s="71">
        <v>10</v>
      </c>
      <c r="C70" s="31">
        <v>8</v>
      </c>
      <c r="D70" s="14" t="s">
        <v>131</v>
      </c>
      <c r="E70" s="9"/>
    </row>
    <row r="71" spans="1:5" ht="13.5" customHeight="1" x14ac:dyDescent="0.25">
      <c r="A71" s="51" t="s">
        <v>49</v>
      </c>
      <c r="B71" s="71">
        <v>10</v>
      </c>
      <c r="C71" s="31">
        <v>0</v>
      </c>
      <c r="D71" s="14" t="s">
        <v>131</v>
      </c>
      <c r="E71" s="43"/>
    </row>
    <row r="72" spans="1:5" ht="13.5" customHeight="1" thickBot="1" x14ac:dyDescent="0.3">
      <c r="A72" s="52" t="s">
        <v>47</v>
      </c>
      <c r="B72" s="71">
        <v>30</v>
      </c>
      <c r="C72" s="35">
        <v>20</v>
      </c>
      <c r="D72" s="14" t="s">
        <v>131</v>
      </c>
      <c r="E72" s="47"/>
    </row>
    <row r="73" spans="1:5" ht="13.5" customHeight="1" thickBot="1" x14ac:dyDescent="0.3">
      <c r="A73" s="53"/>
      <c r="B73" s="73"/>
      <c r="C73" s="32"/>
      <c r="D73" s="10"/>
      <c r="E73" s="45"/>
    </row>
    <row r="74" spans="1:5" ht="13.5" customHeight="1" thickBot="1" x14ac:dyDescent="0.3">
      <c r="A74" s="27" t="s">
        <v>52</v>
      </c>
      <c r="B74" s="75"/>
      <c r="C74" s="37">
        <v>66.67</v>
      </c>
      <c r="D74" s="26" t="s">
        <v>84</v>
      </c>
      <c r="E74" s="26"/>
    </row>
    <row r="75" spans="1:5" ht="13.5" customHeight="1" x14ac:dyDescent="0.25">
      <c r="A75" s="51" t="s">
        <v>55</v>
      </c>
      <c r="B75" s="70">
        <v>2</v>
      </c>
      <c r="C75" s="31">
        <v>2</v>
      </c>
      <c r="D75" s="14" t="s">
        <v>131</v>
      </c>
      <c r="E75" s="43"/>
    </row>
    <row r="76" spans="1:5" ht="13.5" customHeight="1" x14ac:dyDescent="0.25">
      <c r="A76" s="51" t="s">
        <v>53</v>
      </c>
      <c r="B76" s="71">
        <v>6</v>
      </c>
      <c r="C76" s="31">
        <v>12</v>
      </c>
      <c r="D76" s="14" t="s">
        <v>131</v>
      </c>
      <c r="E76" s="9"/>
    </row>
    <row r="77" spans="1:5" ht="13.5" customHeight="1" x14ac:dyDescent="0.25">
      <c r="A77" s="51" t="s">
        <v>54</v>
      </c>
      <c r="B77" s="71">
        <v>10</v>
      </c>
      <c r="C77" s="31">
        <v>1</v>
      </c>
      <c r="D77" s="14" t="s">
        <v>131</v>
      </c>
      <c r="E77" s="9"/>
    </row>
    <row r="78" spans="1:5" ht="13.5" customHeight="1" x14ac:dyDescent="0.25">
      <c r="A78" s="51" t="s">
        <v>57</v>
      </c>
      <c r="B78" s="71">
        <v>2</v>
      </c>
      <c r="C78" s="31">
        <v>0</v>
      </c>
      <c r="D78" s="14" t="s">
        <v>131</v>
      </c>
      <c r="E78" s="43"/>
    </row>
    <row r="79" spans="1:5" ht="13.5" customHeight="1" x14ac:dyDescent="0.25">
      <c r="A79" s="51" t="s">
        <v>58</v>
      </c>
      <c r="B79" s="71">
        <v>4</v>
      </c>
      <c r="C79" s="31">
        <v>0</v>
      </c>
      <c r="D79" s="14" t="s">
        <v>131</v>
      </c>
      <c r="E79" s="43"/>
    </row>
    <row r="80" spans="1:5" ht="13.5" customHeight="1" thickBot="1" x14ac:dyDescent="0.3">
      <c r="A80" s="52" t="s">
        <v>56</v>
      </c>
      <c r="B80" s="70">
        <v>12</v>
      </c>
      <c r="C80" s="35">
        <v>1</v>
      </c>
      <c r="D80" s="14" t="s">
        <v>131</v>
      </c>
      <c r="E80" s="47"/>
    </row>
    <row r="81" spans="1:9" ht="13.5" customHeight="1" thickBot="1" x14ac:dyDescent="0.3">
      <c r="A81" s="53"/>
      <c r="B81" s="73"/>
      <c r="C81" s="32"/>
      <c r="D81" s="10"/>
      <c r="E81" s="45"/>
    </row>
    <row r="82" spans="1:9" ht="13.5" customHeight="1" thickBot="1" x14ac:dyDescent="0.3">
      <c r="A82" s="27" t="s">
        <v>212</v>
      </c>
      <c r="B82" s="76"/>
      <c r="C82" s="100">
        <v>100</v>
      </c>
      <c r="D82" s="25" t="s">
        <v>84</v>
      </c>
      <c r="E82" s="25"/>
    </row>
    <row r="83" spans="1:9" ht="13.5" customHeight="1" x14ac:dyDescent="0.25">
      <c r="A83" s="51" t="s">
        <v>60</v>
      </c>
      <c r="B83" s="71">
        <v>2</v>
      </c>
      <c r="C83" s="31">
        <v>2</v>
      </c>
      <c r="D83" s="14" t="s">
        <v>131</v>
      </c>
      <c r="E83" s="9"/>
    </row>
    <row r="84" spans="1:9" ht="13.5" customHeight="1" x14ac:dyDescent="0.25">
      <c r="A84" s="51" t="s">
        <v>61</v>
      </c>
      <c r="B84" s="71">
        <v>5</v>
      </c>
      <c r="C84" s="31">
        <v>12</v>
      </c>
      <c r="D84" s="14" t="s">
        <v>131</v>
      </c>
      <c r="E84" s="9"/>
    </row>
    <row r="85" spans="1:9" ht="13.5" customHeight="1" x14ac:dyDescent="0.25">
      <c r="A85" s="51" t="s">
        <v>62</v>
      </c>
      <c r="B85" s="71">
        <v>12</v>
      </c>
      <c r="C85" s="31">
        <v>10</v>
      </c>
      <c r="D85" s="14" t="s">
        <v>131</v>
      </c>
      <c r="E85" s="9"/>
    </row>
    <row r="86" spans="1:9" ht="13.5" customHeight="1" x14ac:dyDescent="0.25">
      <c r="A86" s="51" t="s">
        <v>63</v>
      </c>
      <c r="B86" s="71">
        <v>10</v>
      </c>
      <c r="C86" s="31">
        <v>3</v>
      </c>
      <c r="D86" s="14" t="s">
        <v>131</v>
      </c>
      <c r="E86" s="43"/>
    </row>
    <row r="87" spans="1:9" ht="13.5" customHeight="1" thickBot="1" x14ac:dyDescent="0.3">
      <c r="A87" s="51" t="s">
        <v>64</v>
      </c>
      <c r="B87" s="71">
        <v>10</v>
      </c>
      <c r="C87" s="31">
        <v>1</v>
      </c>
      <c r="D87" s="14" t="s">
        <v>131</v>
      </c>
      <c r="E87" s="9"/>
    </row>
    <row r="88" spans="1:9" ht="13.5" customHeight="1" thickBot="1" x14ac:dyDescent="0.3">
      <c r="A88" s="53"/>
      <c r="B88" s="73"/>
      <c r="C88" s="32"/>
      <c r="D88" s="10"/>
      <c r="E88" s="45"/>
    </row>
    <row r="89" spans="1:9" ht="13.5" customHeight="1" thickBot="1" x14ac:dyDescent="0.3">
      <c r="A89" s="27" t="s">
        <v>65</v>
      </c>
      <c r="B89" s="76"/>
      <c r="C89" s="100">
        <v>100</v>
      </c>
      <c r="D89" s="25" t="s">
        <v>84</v>
      </c>
      <c r="E89" s="25"/>
    </row>
    <row r="90" spans="1:9" ht="13.5" customHeight="1" x14ac:dyDescent="0.25">
      <c r="A90" s="51" t="s">
        <v>66</v>
      </c>
      <c r="B90" s="71">
        <v>80</v>
      </c>
      <c r="C90" s="31">
        <v>130</v>
      </c>
      <c r="D90" s="14" t="s">
        <v>131</v>
      </c>
      <c r="E90" s="43"/>
    </row>
    <row r="91" spans="1:9" ht="13.5" customHeight="1" x14ac:dyDescent="0.25">
      <c r="A91" s="51" t="s">
        <v>67</v>
      </c>
      <c r="B91" s="71">
        <v>24</v>
      </c>
      <c r="C91" s="31">
        <v>20</v>
      </c>
      <c r="D91" s="14" t="s">
        <v>131</v>
      </c>
      <c r="E91" s="43"/>
    </row>
    <row r="92" spans="1:9" ht="13.5" customHeight="1" x14ac:dyDescent="0.25">
      <c r="A92" s="51" t="s">
        <v>68</v>
      </c>
      <c r="B92" s="71">
        <v>1</v>
      </c>
      <c r="C92" s="31">
        <v>28</v>
      </c>
      <c r="D92" s="14" t="s">
        <v>131</v>
      </c>
      <c r="E92" s="43"/>
    </row>
    <row r="93" spans="1:9" ht="13.5" customHeight="1" x14ac:dyDescent="0.25">
      <c r="A93" s="51" t="s">
        <v>69</v>
      </c>
      <c r="B93" s="71">
        <v>14</v>
      </c>
      <c r="C93" s="31">
        <v>8</v>
      </c>
      <c r="D93" s="14" t="s">
        <v>131</v>
      </c>
      <c r="E93" s="9"/>
    </row>
    <row r="94" spans="1:9" ht="13.5" customHeight="1" thickBot="1" x14ac:dyDescent="0.3">
      <c r="A94" s="52" t="s">
        <v>70</v>
      </c>
      <c r="B94" s="71">
        <v>10</v>
      </c>
      <c r="C94" s="35">
        <v>8</v>
      </c>
      <c r="D94" s="14" t="s">
        <v>131</v>
      </c>
      <c r="E94" s="47"/>
      <c r="I94" s="2" t="s">
        <v>71</v>
      </c>
    </row>
    <row r="95" spans="1:9" ht="9.75" customHeight="1" thickBot="1" x14ac:dyDescent="0.3">
      <c r="A95" s="53"/>
      <c r="B95" s="73"/>
      <c r="C95" s="32"/>
      <c r="D95" s="10"/>
      <c r="E95" s="45"/>
    </row>
    <row r="96" spans="1:9" ht="15.75" thickBot="1" x14ac:dyDescent="0.3">
      <c r="A96" s="27" t="s">
        <v>72</v>
      </c>
      <c r="B96" s="100">
        <v>80</v>
      </c>
      <c r="C96" s="38">
        <v>82.26</v>
      </c>
      <c r="D96" s="25" t="s">
        <v>84</v>
      </c>
      <c r="E96" s="25"/>
    </row>
    <row r="97" spans="1:2" x14ac:dyDescent="0.25">
      <c r="A97" s="3" t="s">
        <v>162</v>
      </c>
      <c r="B97" s="3"/>
    </row>
    <row r="98" spans="1:2" x14ac:dyDescent="0.25">
      <c r="A98" s="3"/>
    </row>
    <row r="99" spans="1:2" x14ac:dyDescent="0.25">
      <c r="A99" s="40"/>
      <c r="B99" s="40"/>
    </row>
  </sheetData>
  <mergeCells count="13">
    <mergeCell ref="A8:E8"/>
    <mergeCell ref="A9:E9"/>
    <mergeCell ref="A10:E10"/>
    <mergeCell ref="A12:E12"/>
    <mergeCell ref="A13:E13"/>
    <mergeCell ref="A11:E11"/>
    <mergeCell ref="A6:E6"/>
    <mergeCell ref="A7:E7"/>
    <mergeCell ref="A3:E3"/>
    <mergeCell ref="A1:E1"/>
    <mergeCell ref="A2:E2"/>
    <mergeCell ref="A4:E4"/>
    <mergeCell ref="A5:E5"/>
  </mergeCells>
  <pageMargins left="0.51181102362204722" right="0.24" top="0.34" bottom="0.28000000000000003" header="0.17" footer="0.17"/>
  <pageSetup paperSize="9" scale="58"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98"/>
  <sheetViews>
    <sheetView view="pageBreakPreview" zoomScale="110" zoomScaleNormal="160" zoomScaleSheetLayoutView="110" workbookViewId="0">
      <selection activeCell="A44" sqref="A44"/>
    </sheetView>
  </sheetViews>
  <sheetFormatPr defaultColWidth="30.85546875" defaultRowHeight="15" x14ac:dyDescent="0.25"/>
  <cols>
    <col min="1" max="1" width="38.5703125" customWidth="1"/>
    <col min="2" max="2" width="15.140625" customWidth="1"/>
    <col min="3" max="3" width="13.28515625" customWidth="1"/>
    <col min="4" max="4" width="13.7109375" customWidth="1"/>
    <col min="5" max="5" width="50.85546875" customWidth="1"/>
  </cols>
  <sheetData>
    <row r="1" spans="1:10" x14ac:dyDescent="0.25">
      <c r="A1" s="200" t="s">
        <v>73</v>
      </c>
      <c r="B1" s="200"/>
      <c r="C1" s="200"/>
      <c r="D1" s="200"/>
      <c r="E1" s="200"/>
      <c r="F1" s="1"/>
      <c r="G1" s="1"/>
      <c r="H1" s="1"/>
    </row>
    <row r="2" spans="1:10" x14ac:dyDescent="0.25">
      <c r="A2" s="200" t="s">
        <v>74</v>
      </c>
      <c r="B2" s="200"/>
      <c r="C2" s="200"/>
      <c r="D2" s="200"/>
      <c r="E2" s="200"/>
      <c r="F2" s="1"/>
      <c r="G2" s="1"/>
      <c r="H2" s="1"/>
    </row>
    <row r="3" spans="1:10" ht="9" customHeight="1" x14ac:dyDescent="0.25">
      <c r="A3" s="200"/>
      <c r="B3" s="200"/>
      <c r="C3" s="200"/>
      <c r="D3" s="200"/>
      <c r="E3" s="200"/>
      <c r="F3" s="28"/>
      <c r="G3" s="28"/>
      <c r="H3" s="28"/>
    </row>
    <row r="4" spans="1:10" x14ac:dyDescent="0.25">
      <c r="A4" s="200" t="s">
        <v>99</v>
      </c>
      <c r="B4" s="200"/>
      <c r="C4" s="200"/>
      <c r="D4" s="200"/>
      <c r="E4" s="200"/>
      <c r="F4" s="28"/>
      <c r="G4" s="28"/>
      <c r="H4" s="28"/>
    </row>
    <row r="5" spans="1:10" x14ac:dyDescent="0.25">
      <c r="A5" s="201"/>
      <c r="B5" s="201"/>
      <c r="C5" s="201"/>
      <c r="D5" s="201"/>
      <c r="E5" s="201"/>
      <c r="F5" s="62"/>
      <c r="G5" s="62"/>
      <c r="H5" s="62"/>
    </row>
    <row r="6" spans="1:10" ht="39.75" customHeight="1" x14ac:dyDescent="0.25">
      <c r="A6" s="202" t="s">
        <v>75</v>
      </c>
      <c r="B6" s="202"/>
      <c r="C6" s="202"/>
      <c r="D6" s="202"/>
      <c r="E6" s="202"/>
      <c r="F6" s="41"/>
      <c r="G6" s="41"/>
      <c r="H6" s="41"/>
      <c r="I6" s="41"/>
      <c r="J6" s="4"/>
    </row>
    <row r="7" spans="1:10" ht="26.25" customHeight="1" x14ac:dyDescent="0.25">
      <c r="A7" s="202" t="s">
        <v>76</v>
      </c>
      <c r="B7" s="202"/>
      <c r="C7" s="202"/>
      <c r="D7" s="202"/>
      <c r="E7" s="202"/>
      <c r="F7" s="4"/>
      <c r="G7" s="4"/>
      <c r="H7" s="4"/>
      <c r="I7" s="4"/>
      <c r="J7" s="4"/>
    </row>
    <row r="8" spans="1:10" ht="13.5" customHeight="1" x14ac:dyDescent="0.25">
      <c r="A8" s="202"/>
      <c r="B8" s="202"/>
      <c r="C8" s="202"/>
      <c r="D8" s="202"/>
      <c r="E8" s="202"/>
      <c r="F8" s="4"/>
      <c r="G8" s="4"/>
      <c r="H8" s="4"/>
      <c r="I8" s="4"/>
      <c r="J8" s="4"/>
    </row>
    <row r="9" spans="1:10" ht="17.25" customHeight="1" x14ac:dyDescent="0.25">
      <c r="A9" s="198" t="s">
        <v>78</v>
      </c>
      <c r="B9" s="198"/>
      <c r="C9" s="198"/>
      <c r="D9" s="198"/>
      <c r="E9" s="198"/>
      <c r="F9" s="4"/>
      <c r="G9" s="4"/>
      <c r="H9" s="4"/>
      <c r="I9" s="4"/>
      <c r="J9" s="4"/>
    </row>
    <row r="10" spans="1:10" ht="17.25" customHeight="1" x14ac:dyDescent="0.25">
      <c r="A10" s="198" t="s">
        <v>206</v>
      </c>
      <c r="B10" s="198"/>
      <c r="C10" s="198"/>
      <c r="D10" s="198"/>
      <c r="E10" s="198"/>
      <c r="F10" s="4"/>
      <c r="G10" s="4"/>
      <c r="H10" s="4"/>
      <c r="I10" s="4"/>
      <c r="J10" s="4"/>
    </row>
    <row r="11" spans="1:10" ht="17.25" customHeight="1" x14ac:dyDescent="0.25">
      <c r="A11" s="198" t="s">
        <v>134</v>
      </c>
      <c r="B11" s="198"/>
      <c r="C11" s="198"/>
      <c r="D11" s="198"/>
      <c r="E11" s="198"/>
      <c r="F11" s="4"/>
      <c r="G11" s="4"/>
      <c r="H11" s="4"/>
      <c r="I11" s="4"/>
      <c r="J11" s="4"/>
    </row>
    <row r="12" spans="1:10" ht="12.75" customHeight="1" thickBot="1" x14ac:dyDescent="0.3">
      <c r="A12" s="199"/>
      <c r="B12" s="199"/>
      <c r="C12" s="199"/>
      <c r="D12" s="199"/>
      <c r="E12" s="199"/>
    </row>
    <row r="13" spans="1:10" ht="60.75" customHeight="1" thickBot="1" x14ac:dyDescent="0.3">
      <c r="A13" s="88" t="s">
        <v>77</v>
      </c>
      <c r="B13" s="89" t="s">
        <v>98</v>
      </c>
      <c r="C13" s="89" t="s">
        <v>79</v>
      </c>
      <c r="D13" s="90" t="s">
        <v>80</v>
      </c>
      <c r="E13" s="90" t="s">
        <v>133</v>
      </c>
    </row>
    <row r="14" spans="1:10" ht="7.5" customHeight="1" thickBot="1" x14ac:dyDescent="0.3">
      <c r="A14" s="53"/>
      <c r="B14" s="6"/>
      <c r="C14" s="32"/>
      <c r="D14" s="10"/>
      <c r="E14" s="45"/>
    </row>
    <row r="15" spans="1:10" ht="15.75" thickBot="1" x14ac:dyDescent="0.3">
      <c r="A15" s="23" t="s">
        <v>0</v>
      </c>
      <c r="B15" s="21"/>
      <c r="C15" s="95">
        <v>82.379816575402288</v>
      </c>
      <c r="D15" s="20" t="s">
        <v>84</v>
      </c>
      <c r="E15" s="20"/>
    </row>
    <row r="16" spans="1:10" ht="13.5" customHeight="1" x14ac:dyDescent="0.25">
      <c r="A16" s="50" t="s">
        <v>1</v>
      </c>
      <c r="B16" s="59">
        <v>90</v>
      </c>
      <c r="C16" s="59">
        <v>93.157519600855309</v>
      </c>
      <c r="D16" s="14" t="s">
        <v>84</v>
      </c>
      <c r="E16" s="42"/>
    </row>
    <row r="17" spans="1:5" ht="13.5" customHeight="1" x14ac:dyDescent="0.25">
      <c r="A17" s="51" t="s">
        <v>2</v>
      </c>
      <c r="B17" s="60">
        <v>80</v>
      </c>
      <c r="C17" s="60">
        <v>92.192513368983953</v>
      </c>
      <c r="D17" s="14" t="s">
        <v>84</v>
      </c>
      <c r="E17" s="9"/>
    </row>
    <row r="18" spans="1:5" ht="13.5" customHeight="1" x14ac:dyDescent="0.25">
      <c r="A18" s="51" t="s">
        <v>3</v>
      </c>
      <c r="B18" s="60">
        <v>96</v>
      </c>
      <c r="C18" s="60">
        <v>90.002277385561385</v>
      </c>
      <c r="D18" s="14" t="s">
        <v>84</v>
      </c>
      <c r="E18" s="43"/>
    </row>
    <row r="19" spans="1:5" ht="13.5" customHeight="1" x14ac:dyDescent="0.25">
      <c r="A19" s="51" t="s">
        <v>4</v>
      </c>
      <c r="B19" s="60">
        <v>90</v>
      </c>
      <c r="C19" s="60">
        <v>45.041608876560332</v>
      </c>
      <c r="D19" s="14" t="s">
        <v>84</v>
      </c>
      <c r="E19" s="43"/>
    </row>
    <row r="20" spans="1:5" ht="13.5" customHeight="1" x14ac:dyDescent="0.25">
      <c r="A20" s="51" t="s">
        <v>5</v>
      </c>
      <c r="B20" s="60">
        <v>90</v>
      </c>
      <c r="C20" s="60">
        <v>39.437177962742766</v>
      </c>
      <c r="D20" s="14" t="s">
        <v>84</v>
      </c>
      <c r="E20" s="9"/>
    </row>
    <row r="21" spans="1:5" ht="13.5" customHeight="1" x14ac:dyDescent="0.25">
      <c r="A21" s="51" t="s">
        <v>6</v>
      </c>
      <c r="B21" s="60">
        <v>85</v>
      </c>
      <c r="C21" s="60">
        <v>87.868762062310452</v>
      </c>
      <c r="D21" s="14" t="s">
        <v>84</v>
      </c>
      <c r="E21" s="43"/>
    </row>
    <row r="22" spans="1:5" ht="13.5" customHeight="1" x14ac:dyDescent="0.25">
      <c r="A22" s="51" t="s">
        <v>7</v>
      </c>
      <c r="B22" s="60">
        <v>95</v>
      </c>
      <c r="C22" s="60">
        <v>96.621621621621628</v>
      </c>
      <c r="D22" s="9" t="s">
        <v>84</v>
      </c>
      <c r="E22" s="43"/>
    </row>
    <row r="23" spans="1:5" ht="13.5" customHeight="1" x14ac:dyDescent="0.25">
      <c r="A23" s="50" t="s">
        <v>8</v>
      </c>
      <c r="B23" s="59">
        <v>90</v>
      </c>
      <c r="C23" s="59">
        <v>92.316106097894448</v>
      </c>
      <c r="D23" s="9" t="s">
        <v>84</v>
      </c>
      <c r="E23" s="43"/>
    </row>
    <row r="24" spans="1:5" ht="13.5" customHeight="1" thickBot="1" x14ac:dyDescent="0.3">
      <c r="A24" s="52" t="s">
        <v>9</v>
      </c>
      <c r="B24" s="61">
        <v>93</v>
      </c>
      <c r="C24" s="61">
        <v>85.065819337267371</v>
      </c>
      <c r="D24" s="9" t="s">
        <v>84</v>
      </c>
      <c r="E24" s="44"/>
    </row>
    <row r="25" spans="1:5" ht="13.5" customHeight="1" thickBot="1" x14ac:dyDescent="0.3">
      <c r="A25" s="53"/>
      <c r="B25" s="6"/>
      <c r="C25" s="32"/>
      <c r="D25" s="10"/>
      <c r="E25" s="45"/>
    </row>
    <row r="26" spans="1:5" ht="13.5" customHeight="1" thickBot="1" x14ac:dyDescent="0.3">
      <c r="A26" s="23" t="s">
        <v>10</v>
      </c>
      <c r="B26" s="21"/>
      <c r="C26" s="95">
        <v>81.248845372251992</v>
      </c>
      <c r="D26" s="20" t="s">
        <v>84</v>
      </c>
      <c r="E26" s="20"/>
    </row>
    <row r="27" spans="1:5" ht="13.5" customHeight="1" x14ac:dyDescent="0.25">
      <c r="A27" s="54" t="s">
        <v>11</v>
      </c>
      <c r="B27" s="59">
        <v>92</v>
      </c>
      <c r="C27" s="96">
        <v>76.295968099246792</v>
      </c>
      <c r="D27" s="14" t="s">
        <v>84</v>
      </c>
      <c r="E27" s="16"/>
    </row>
    <row r="28" spans="1:5" ht="13.5" customHeight="1" x14ac:dyDescent="0.25">
      <c r="A28" s="51" t="s">
        <v>12</v>
      </c>
      <c r="B28" s="60">
        <v>90</v>
      </c>
      <c r="C28" s="60">
        <v>91.897891231964479</v>
      </c>
      <c r="D28" s="9" t="s">
        <v>84</v>
      </c>
      <c r="E28" s="43"/>
    </row>
    <row r="29" spans="1:5" ht="13.5" customHeight="1" x14ac:dyDescent="0.25">
      <c r="A29" s="51" t="s">
        <v>13</v>
      </c>
      <c r="B29" s="60">
        <v>80</v>
      </c>
      <c r="C29" s="60">
        <v>91.437081161578561</v>
      </c>
      <c r="D29" s="9" t="s">
        <v>84</v>
      </c>
      <c r="E29" s="46"/>
    </row>
    <row r="30" spans="1:5" ht="13.5" customHeight="1" x14ac:dyDescent="0.25">
      <c r="A30" s="51" t="s">
        <v>14</v>
      </c>
      <c r="B30" s="60">
        <v>85</v>
      </c>
      <c r="C30" s="60">
        <v>60.710011966493816</v>
      </c>
      <c r="D30" s="9" t="s">
        <v>84</v>
      </c>
      <c r="E30" s="43"/>
    </row>
    <row r="31" spans="1:5" ht="13.5" customHeight="1" x14ac:dyDescent="0.25">
      <c r="A31" s="51" t="s">
        <v>15</v>
      </c>
      <c r="B31" s="60">
        <v>80</v>
      </c>
      <c r="C31" s="60">
        <v>82.305452620434096</v>
      </c>
      <c r="D31" s="9" t="s">
        <v>84</v>
      </c>
      <c r="E31" s="43"/>
    </row>
    <row r="32" spans="1:5" ht="13.5" customHeight="1" thickBot="1" x14ac:dyDescent="0.3">
      <c r="A32" s="52" t="s">
        <v>16</v>
      </c>
      <c r="B32" s="60">
        <v>100</v>
      </c>
      <c r="C32" s="97">
        <v>100</v>
      </c>
      <c r="D32" s="9" t="s">
        <v>84</v>
      </c>
      <c r="E32" s="47"/>
    </row>
    <row r="33" spans="1:5" ht="13.5" customHeight="1" thickBot="1" x14ac:dyDescent="0.3">
      <c r="A33" s="53"/>
      <c r="B33" s="6"/>
      <c r="C33" s="32"/>
      <c r="D33" s="10"/>
      <c r="E33" s="45"/>
    </row>
    <row r="34" spans="1:5" ht="13.5" customHeight="1" thickBot="1" x14ac:dyDescent="0.3">
      <c r="A34" s="23" t="s">
        <v>17</v>
      </c>
      <c r="B34" s="21"/>
      <c r="C34" s="95">
        <v>94.184892151258992</v>
      </c>
      <c r="D34" s="20" t="s">
        <v>84</v>
      </c>
      <c r="E34" s="20"/>
    </row>
    <row r="35" spans="1:5" ht="13.5" customHeight="1" x14ac:dyDescent="0.25">
      <c r="A35" s="50" t="s">
        <v>18</v>
      </c>
      <c r="B35" s="59">
        <v>90</v>
      </c>
      <c r="C35" s="59">
        <v>91.373112868439975</v>
      </c>
      <c r="D35" s="9" t="s">
        <v>84</v>
      </c>
      <c r="E35" s="14"/>
    </row>
    <row r="36" spans="1:5" ht="13.5" customHeight="1" x14ac:dyDescent="0.25">
      <c r="A36" s="51" t="s">
        <v>19</v>
      </c>
      <c r="B36" s="60">
        <v>100</v>
      </c>
      <c r="C36" s="60">
        <v>84.215638659543472</v>
      </c>
      <c r="D36" s="14" t="s">
        <v>84</v>
      </c>
      <c r="E36" s="9"/>
    </row>
    <row r="37" spans="1:5" ht="13.5" customHeight="1" x14ac:dyDescent="0.25">
      <c r="A37" s="51" t="s">
        <v>20</v>
      </c>
      <c r="B37" s="60">
        <v>80</v>
      </c>
      <c r="C37" s="60">
        <v>90.873634945397825</v>
      </c>
      <c r="D37" s="9" t="s">
        <v>84</v>
      </c>
      <c r="E37" s="43"/>
    </row>
    <row r="38" spans="1:5" ht="13.5" customHeight="1" x14ac:dyDescent="0.25">
      <c r="A38" s="51" t="s">
        <v>21</v>
      </c>
      <c r="B38" s="60">
        <v>80</v>
      </c>
      <c r="C38" s="60">
        <v>89.028910303928825</v>
      </c>
      <c r="D38" s="9" t="s">
        <v>84</v>
      </c>
      <c r="E38" s="9"/>
    </row>
    <row r="39" spans="1:5" ht="13.5" customHeight="1" x14ac:dyDescent="0.25">
      <c r="A39" s="51" t="s">
        <v>22</v>
      </c>
      <c r="B39" s="60">
        <v>89</v>
      </c>
      <c r="C39" s="60">
        <v>97.752144335995268</v>
      </c>
      <c r="D39" s="9" t="s">
        <v>84</v>
      </c>
      <c r="E39" s="9"/>
    </row>
    <row r="40" spans="1:5" ht="13.5" customHeight="1" thickBot="1" x14ac:dyDescent="0.3">
      <c r="A40" s="51" t="s">
        <v>23</v>
      </c>
      <c r="B40" s="60">
        <v>85</v>
      </c>
      <c r="C40" s="60">
        <v>87.467652495378928</v>
      </c>
      <c r="D40" s="9" t="s">
        <v>84</v>
      </c>
      <c r="E40" s="43"/>
    </row>
    <row r="41" spans="1:5" ht="13.5" customHeight="1" thickBot="1" x14ac:dyDescent="0.3">
      <c r="A41" s="51" t="s">
        <v>24</v>
      </c>
      <c r="B41" s="63">
        <v>90</v>
      </c>
      <c r="C41" s="60">
        <v>100</v>
      </c>
      <c r="D41" s="9" t="s">
        <v>84</v>
      </c>
      <c r="E41" s="9"/>
    </row>
    <row r="42" spans="1:5" ht="13.5" customHeight="1" thickBot="1" x14ac:dyDescent="0.3">
      <c r="A42" s="52" t="s">
        <v>25</v>
      </c>
      <c r="B42" s="59">
        <v>85</v>
      </c>
      <c r="C42" s="97">
        <v>71.676300578034684</v>
      </c>
      <c r="D42" s="9" t="s">
        <v>84</v>
      </c>
      <c r="E42" s="17"/>
    </row>
    <row r="43" spans="1:5" ht="13.5" customHeight="1" thickBot="1" x14ac:dyDescent="0.3">
      <c r="A43" s="53"/>
      <c r="B43" s="64"/>
      <c r="C43" s="32"/>
      <c r="D43" s="10"/>
      <c r="E43" s="45"/>
    </row>
    <row r="44" spans="1:5" ht="30" customHeight="1" thickBot="1" x14ac:dyDescent="0.3">
      <c r="A44" s="146" t="s">
        <v>214</v>
      </c>
      <c r="B44" s="65"/>
      <c r="C44" s="95">
        <v>64.534410380358736</v>
      </c>
      <c r="D44" s="23" t="s">
        <v>84</v>
      </c>
      <c r="E44" s="23"/>
    </row>
    <row r="45" spans="1:5" ht="13.5" customHeight="1" x14ac:dyDescent="0.25">
      <c r="A45" s="51" t="s">
        <v>27</v>
      </c>
      <c r="B45" s="59">
        <v>75</v>
      </c>
      <c r="C45" s="60">
        <v>63.38631898553313</v>
      </c>
      <c r="D45" s="9" t="s">
        <v>84</v>
      </c>
      <c r="E45" s="43"/>
    </row>
    <row r="46" spans="1:5" ht="13.5" customHeight="1" x14ac:dyDescent="0.25">
      <c r="A46" s="51" t="s">
        <v>28</v>
      </c>
      <c r="B46" s="60">
        <v>91</v>
      </c>
      <c r="C46" s="60">
        <v>100</v>
      </c>
      <c r="D46" s="9" t="s">
        <v>84</v>
      </c>
      <c r="E46" s="9"/>
    </row>
    <row r="47" spans="1:5" ht="13.5" customHeight="1" x14ac:dyDescent="0.25">
      <c r="A47" s="51" t="s">
        <v>29</v>
      </c>
      <c r="B47" s="60">
        <v>85</v>
      </c>
      <c r="C47" s="60">
        <v>46.507624200688639</v>
      </c>
      <c r="D47" s="9" t="s">
        <v>84</v>
      </c>
      <c r="E47" s="9"/>
    </row>
    <row r="48" spans="1:5" ht="13.5" customHeight="1" x14ac:dyDescent="0.25">
      <c r="A48" s="51" t="s">
        <v>30</v>
      </c>
      <c r="B48" s="60">
        <v>50</v>
      </c>
      <c r="C48" s="60">
        <v>100</v>
      </c>
      <c r="D48" s="9" t="s">
        <v>84</v>
      </c>
      <c r="E48" s="9"/>
    </row>
    <row r="49" spans="1:5" ht="13.5" customHeight="1" x14ac:dyDescent="0.25">
      <c r="A49" s="51" t="s">
        <v>31</v>
      </c>
      <c r="B49" s="60">
        <v>85</v>
      </c>
      <c r="C49" s="60">
        <v>94.658563889333124</v>
      </c>
      <c r="D49" s="9" t="s">
        <v>84</v>
      </c>
      <c r="E49" s="43"/>
    </row>
    <row r="50" spans="1:5" ht="13.5" customHeight="1" x14ac:dyDescent="0.25">
      <c r="A50" s="51" t="s">
        <v>32</v>
      </c>
      <c r="B50" s="60">
        <v>86</v>
      </c>
      <c r="C50" s="60">
        <v>88.917243893547209</v>
      </c>
      <c r="D50" s="9" t="s">
        <v>84</v>
      </c>
      <c r="E50" s="43"/>
    </row>
    <row r="51" spans="1:5" ht="13.5" customHeight="1" x14ac:dyDescent="0.25">
      <c r="A51" s="51" t="s">
        <v>33</v>
      </c>
      <c r="B51" s="60">
        <v>80</v>
      </c>
      <c r="C51" s="60">
        <v>59.707275818324604</v>
      </c>
      <c r="D51" s="9" t="s">
        <v>84</v>
      </c>
      <c r="E51" s="43"/>
    </row>
    <row r="52" spans="1:5" ht="13.5" customHeight="1" x14ac:dyDescent="0.25">
      <c r="A52" s="51" t="s">
        <v>34</v>
      </c>
      <c r="B52" s="59">
        <v>80</v>
      </c>
      <c r="C52" s="60">
        <v>86.578293289146643</v>
      </c>
      <c r="D52" s="9" t="s">
        <v>84</v>
      </c>
      <c r="E52" s="43"/>
    </row>
    <row r="53" spans="1:5" ht="13.5" customHeight="1" thickBot="1" x14ac:dyDescent="0.3">
      <c r="A53" s="51" t="s">
        <v>35</v>
      </c>
      <c r="B53" s="61">
        <v>89</v>
      </c>
      <c r="C53" s="98">
        <v>73.201555411535963</v>
      </c>
      <c r="D53" s="9" t="s">
        <v>84</v>
      </c>
      <c r="E53" s="48"/>
    </row>
    <row r="54" spans="1:5" ht="13.5" customHeight="1" x14ac:dyDescent="0.25">
      <c r="A54" s="51" t="s">
        <v>36</v>
      </c>
      <c r="B54" s="59">
        <v>80</v>
      </c>
      <c r="C54" s="60">
        <v>68.745668745668738</v>
      </c>
      <c r="D54" s="9" t="s">
        <v>84</v>
      </c>
      <c r="E54" s="43"/>
    </row>
    <row r="55" spans="1:5" ht="13.5" customHeight="1" x14ac:dyDescent="0.25">
      <c r="A55" s="51" t="s">
        <v>37</v>
      </c>
      <c r="B55" s="60">
        <v>89</v>
      </c>
      <c r="C55" s="60">
        <v>86.187845303867405</v>
      </c>
      <c r="D55" s="9" t="s">
        <v>84</v>
      </c>
      <c r="E55" s="43"/>
    </row>
    <row r="56" spans="1:5" ht="13.5" customHeight="1" thickBot="1" x14ac:dyDescent="0.3">
      <c r="A56" s="51" t="s">
        <v>38</v>
      </c>
      <c r="B56" s="60">
        <v>87</v>
      </c>
      <c r="C56" s="98">
        <v>68.050642338484451</v>
      </c>
      <c r="D56" s="9" t="s">
        <v>84</v>
      </c>
      <c r="E56" s="47"/>
    </row>
    <row r="57" spans="1:5" ht="13.5" customHeight="1" thickBot="1" x14ac:dyDescent="0.3">
      <c r="A57" s="53"/>
      <c r="B57" s="6"/>
      <c r="C57" s="32"/>
      <c r="D57" s="10"/>
      <c r="E57" s="45"/>
    </row>
    <row r="58" spans="1:5" ht="13.5" customHeight="1" thickBot="1" x14ac:dyDescent="0.3">
      <c r="A58" s="23" t="s">
        <v>39</v>
      </c>
      <c r="B58" s="22"/>
      <c r="C58" s="95">
        <v>91.503338358819732</v>
      </c>
      <c r="D58" s="20" t="s">
        <v>84</v>
      </c>
      <c r="E58" s="20"/>
    </row>
    <row r="59" spans="1:5" ht="13.5" customHeight="1" x14ac:dyDescent="0.25">
      <c r="A59" s="51" t="s">
        <v>40</v>
      </c>
      <c r="B59" s="59">
        <v>100</v>
      </c>
      <c r="C59" s="60">
        <v>100</v>
      </c>
      <c r="D59" s="9" t="s">
        <v>84</v>
      </c>
      <c r="E59" s="43"/>
    </row>
    <row r="60" spans="1:5" ht="13.5" customHeight="1" x14ac:dyDescent="0.25">
      <c r="A60" s="51" t="s">
        <v>41</v>
      </c>
      <c r="B60" s="60">
        <v>100</v>
      </c>
      <c r="C60" s="60">
        <v>47.842056932966024</v>
      </c>
      <c r="D60" s="9" t="s">
        <v>84</v>
      </c>
      <c r="E60" s="43"/>
    </row>
    <row r="61" spans="1:5" ht="13.5" customHeight="1" x14ac:dyDescent="0.25">
      <c r="A61" s="51" t="s">
        <v>42</v>
      </c>
      <c r="B61" s="60">
        <v>80</v>
      </c>
      <c r="C61" s="60">
        <v>92.460881934566146</v>
      </c>
      <c r="D61" s="9" t="s">
        <v>84</v>
      </c>
      <c r="E61" s="43"/>
    </row>
    <row r="62" spans="1:5" ht="13.5" customHeight="1" x14ac:dyDescent="0.25">
      <c r="A62" s="51" t="s">
        <v>43</v>
      </c>
      <c r="B62" s="60">
        <v>95</v>
      </c>
      <c r="C62" s="60">
        <v>97.357886309047231</v>
      </c>
      <c r="D62" s="9" t="s">
        <v>84</v>
      </c>
      <c r="E62" s="43"/>
    </row>
    <row r="63" spans="1:5" ht="13.5" customHeight="1" x14ac:dyDescent="0.25">
      <c r="A63" s="51" t="s">
        <v>44</v>
      </c>
      <c r="B63" s="60">
        <v>85</v>
      </c>
      <c r="C63" s="60">
        <v>89.138900908697536</v>
      </c>
      <c r="D63" s="9" t="s">
        <v>84</v>
      </c>
      <c r="E63" s="43"/>
    </row>
    <row r="64" spans="1:5" ht="13.5" customHeight="1" thickBot="1" x14ac:dyDescent="0.3">
      <c r="A64" s="52" t="s">
        <v>45</v>
      </c>
      <c r="B64" s="60">
        <v>85</v>
      </c>
      <c r="C64" s="97">
        <v>73.321858864027533</v>
      </c>
      <c r="D64" s="14" t="s">
        <v>84</v>
      </c>
      <c r="E64" s="47"/>
    </row>
    <row r="65" spans="1:5" ht="13.5" customHeight="1" thickBot="1" x14ac:dyDescent="0.3">
      <c r="A65" s="53"/>
      <c r="B65" s="6"/>
      <c r="C65" s="32"/>
      <c r="D65" s="10"/>
      <c r="E65" s="45"/>
    </row>
    <row r="66" spans="1:5" ht="13.5" customHeight="1" thickBot="1" x14ac:dyDescent="0.3">
      <c r="A66" s="27" t="s">
        <v>46</v>
      </c>
      <c r="B66" s="24"/>
      <c r="C66" s="99">
        <v>88.059291792478717</v>
      </c>
      <c r="D66" s="26" t="s">
        <v>84</v>
      </c>
      <c r="E66" s="26"/>
    </row>
    <row r="67" spans="1:5" ht="13.5" customHeight="1" x14ac:dyDescent="0.25">
      <c r="A67" s="50" t="s">
        <v>48</v>
      </c>
      <c r="B67" s="59">
        <v>99</v>
      </c>
      <c r="C67" s="59">
        <v>99.367681498829043</v>
      </c>
      <c r="D67" s="9" t="s">
        <v>84</v>
      </c>
      <c r="E67" s="42"/>
    </row>
    <row r="68" spans="1:5" ht="13.5" customHeight="1" x14ac:dyDescent="0.25">
      <c r="A68" s="51" t="s">
        <v>51</v>
      </c>
      <c r="B68" s="60">
        <v>95</v>
      </c>
      <c r="C68" s="60">
        <v>96.096654275092945</v>
      </c>
      <c r="D68" s="9" t="s">
        <v>84</v>
      </c>
      <c r="E68" s="9"/>
    </row>
    <row r="69" spans="1:5" ht="13.5" customHeight="1" x14ac:dyDescent="0.25">
      <c r="A69" s="51" t="s">
        <v>50</v>
      </c>
      <c r="B69" s="60">
        <v>75</v>
      </c>
      <c r="C69" s="60">
        <v>67.205957883923986</v>
      </c>
      <c r="D69" s="9" t="s">
        <v>84</v>
      </c>
      <c r="E69" s="9"/>
    </row>
    <row r="70" spans="1:5" ht="13.5" customHeight="1" x14ac:dyDescent="0.25">
      <c r="A70" s="51" t="s">
        <v>49</v>
      </c>
      <c r="B70" s="60">
        <v>100</v>
      </c>
      <c r="C70" s="60">
        <v>100</v>
      </c>
      <c r="D70" s="9" t="s">
        <v>84</v>
      </c>
      <c r="E70" s="43"/>
    </row>
    <row r="71" spans="1:5" ht="13.5" customHeight="1" thickBot="1" x14ac:dyDescent="0.3">
      <c r="A71" s="52" t="s">
        <v>47</v>
      </c>
      <c r="B71" s="60">
        <v>85</v>
      </c>
      <c r="C71" s="97">
        <v>93.007892930679475</v>
      </c>
      <c r="D71" s="9" t="s">
        <v>84</v>
      </c>
      <c r="E71" s="47"/>
    </row>
    <row r="72" spans="1:5" ht="13.5" customHeight="1" thickBot="1" x14ac:dyDescent="0.3">
      <c r="A72" s="53"/>
      <c r="B72" s="6"/>
      <c r="C72" s="32"/>
      <c r="D72" s="10"/>
      <c r="E72" s="45"/>
    </row>
    <row r="73" spans="1:5" ht="13.5" customHeight="1" thickBot="1" x14ac:dyDescent="0.3">
      <c r="A73" s="27" t="s">
        <v>52</v>
      </c>
      <c r="B73" s="24"/>
      <c r="C73" s="99">
        <v>75.867893755824795</v>
      </c>
      <c r="D73" s="26" t="s">
        <v>84</v>
      </c>
      <c r="E73" s="26"/>
    </row>
    <row r="74" spans="1:5" ht="13.5" customHeight="1" x14ac:dyDescent="0.25">
      <c r="A74" s="51" t="s">
        <v>55</v>
      </c>
      <c r="B74" s="59">
        <v>80</v>
      </c>
      <c r="C74" s="60">
        <v>65.767934520943669</v>
      </c>
      <c r="D74" s="9" t="s">
        <v>84</v>
      </c>
      <c r="E74" s="43"/>
    </row>
    <row r="75" spans="1:5" ht="13.5" customHeight="1" x14ac:dyDescent="0.25">
      <c r="A75" s="51" t="s">
        <v>53</v>
      </c>
      <c r="B75" s="60">
        <v>83</v>
      </c>
      <c r="C75" s="60">
        <v>85.760034158838607</v>
      </c>
      <c r="D75" s="9" t="s">
        <v>84</v>
      </c>
      <c r="E75" s="9"/>
    </row>
    <row r="76" spans="1:5" ht="13.5" customHeight="1" x14ac:dyDescent="0.25">
      <c r="A76" s="51" t="s">
        <v>54</v>
      </c>
      <c r="B76" s="60">
        <v>88</v>
      </c>
      <c r="C76" s="60">
        <v>89.509230076542096</v>
      </c>
      <c r="D76" s="9" t="s">
        <v>84</v>
      </c>
      <c r="E76" s="9"/>
    </row>
    <row r="77" spans="1:5" ht="13.5" customHeight="1" x14ac:dyDescent="0.25">
      <c r="A77" s="51" t="s">
        <v>57</v>
      </c>
      <c r="B77" s="60">
        <v>80</v>
      </c>
      <c r="C77" s="60">
        <v>91.61319890009166</v>
      </c>
      <c r="D77" s="9" t="s">
        <v>84</v>
      </c>
      <c r="E77" s="43"/>
    </row>
    <row r="78" spans="1:5" ht="13.5" customHeight="1" x14ac:dyDescent="0.25">
      <c r="A78" s="51" t="s">
        <v>58</v>
      </c>
      <c r="B78" s="60">
        <v>85</v>
      </c>
      <c r="C78" s="60">
        <v>42.365943512075319</v>
      </c>
      <c r="D78" s="9" t="s">
        <v>84</v>
      </c>
      <c r="E78" s="43"/>
    </row>
    <row r="79" spans="1:5" ht="13.5" customHeight="1" thickBot="1" x14ac:dyDescent="0.3">
      <c r="A79" s="52" t="s">
        <v>56</v>
      </c>
      <c r="B79" s="59">
        <v>90</v>
      </c>
      <c r="C79" s="97">
        <v>84.501347708894883</v>
      </c>
      <c r="D79" s="9" t="s">
        <v>84</v>
      </c>
      <c r="E79" s="47"/>
    </row>
    <row r="80" spans="1:5" ht="13.5" customHeight="1" thickBot="1" x14ac:dyDescent="0.3">
      <c r="A80" s="53"/>
      <c r="B80" s="6"/>
      <c r="C80" s="32"/>
      <c r="D80" s="10"/>
      <c r="E80" s="45"/>
    </row>
    <row r="81" spans="1:9" ht="13.5" customHeight="1" thickBot="1" x14ac:dyDescent="0.3">
      <c r="A81" s="27" t="s">
        <v>212</v>
      </c>
      <c r="B81" s="13"/>
      <c r="C81" s="100">
        <v>73.783369131635467</v>
      </c>
      <c r="D81" s="25" t="s">
        <v>84</v>
      </c>
      <c r="E81" s="25"/>
    </row>
    <row r="82" spans="1:9" ht="13.5" customHeight="1" x14ac:dyDescent="0.25">
      <c r="A82" s="51" t="s">
        <v>60</v>
      </c>
      <c r="B82" s="59">
        <v>80</v>
      </c>
      <c r="C82" s="60">
        <v>60.516227958088422</v>
      </c>
      <c r="D82" s="9" t="s">
        <v>84</v>
      </c>
      <c r="E82" s="9"/>
    </row>
    <row r="83" spans="1:9" ht="13.5" customHeight="1" x14ac:dyDescent="0.25">
      <c r="A83" s="51" t="s">
        <v>61</v>
      </c>
      <c r="B83" s="60">
        <v>85</v>
      </c>
      <c r="C83" s="60">
        <v>88.482532751091696</v>
      </c>
      <c r="D83" s="9" t="s">
        <v>84</v>
      </c>
      <c r="E83" s="9"/>
    </row>
    <row r="84" spans="1:9" ht="13.5" customHeight="1" x14ac:dyDescent="0.25">
      <c r="A84" s="51" t="s">
        <v>62</v>
      </c>
      <c r="B84" s="60">
        <v>80</v>
      </c>
      <c r="C84" s="60">
        <v>70.712874842880225</v>
      </c>
      <c r="D84" s="9" t="s">
        <v>84</v>
      </c>
      <c r="E84" s="9"/>
    </row>
    <row r="85" spans="1:9" ht="13.5" customHeight="1" x14ac:dyDescent="0.25">
      <c r="A85" s="51" t="s">
        <v>63</v>
      </c>
      <c r="B85" s="60">
        <v>85</v>
      </c>
      <c r="C85" s="60">
        <v>75.324675324675326</v>
      </c>
      <c r="D85" s="9" t="s">
        <v>84</v>
      </c>
      <c r="E85" s="43"/>
    </row>
    <row r="86" spans="1:9" ht="13.5" customHeight="1" thickBot="1" x14ac:dyDescent="0.3">
      <c r="A86" s="51" t="s">
        <v>64</v>
      </c>
      <c r="B86" s="60">
        <v>70</v>
      </c>
      <c r="C86" s="60">
        <v>88.206664170722576</v>
      </c>
      <c r="D86" s="9" t="s">
        <v>84</v>
      </c>
      <c r="E86" s="9"/>
    </row>
    <row r="87" spans="1:9" ht="13.5" customHeight="1" thickBot="1" x14ac:dyDescent="0.3">
      <c r="A87" s="53"/>
      <c r="B87" s="6"/>
      <c r="C87" s="32"/>
      <c r="D87" s="10"/>
      <c r="E87" s="45"/>
    </row>
    <row r="88" spans="1:9" ht="13.5" customHeight="1" thickBot="1" x14ac:dyDescent="0.3">
      <c r="A88" s="27" t="s">
        <v>65</v>
      </c>
      <c r="B88" s="13"/>
      <c r="C88" s="100">
        <v>72.156753752084484</v>
      </c>
      <c r="D88" s="25" t="s">
        <v>84</v>
      </c>
      <c r="E88" s="25"/>
    </row>
    <row r="89" spans="1:9" ht="13.5" customHeight="1" x14ac:dyDescent="0.25">
      <c r="A89" s="51" t="s">
        <v>66</v>
      </c>
      <c r="B89" s="59">
        <v>80</v>
      </c>
      <c r="C89" s="96">
        <v>85.899094437257446</v>
      </c>
      <c r="D89" s="9" t="s">
        <v>84</v>
      </c>
      <c r="E89" s="43"/>
    </row>
    <row r="90" spans="1:9" ht="13.5" customHeight="1" x14ac:dyDescent="0.25">
      <c r="A90" s="51" t="s">
        <v>67</v>
      </c>
      <c r="B90" s="60">
        <v>80</v>
      </c>
      <c r="C90" s="60">
        <v>75.032851511169525</v>
      </c>
      <c r="D90" s="9" t="s">
        <v>84</v>
      </c>
      <c r="E90" s="43"/>
    </row>
    <row r="91" spans="1:9" ht="13.5" customHeight="1" x14ac:dyDescent="0.25">
      <c r="A91" s="51" t="s">
        <v>68</v>
      </c>
      <c r="B91" s="60">
        <v>75</v>
      </c>
      <c r="C91" s="60">
        <v>64.13276231263383</v>
      </c>
      <c r="D91" s="9" t="s">
        <v>84</v>
      </c>
      <c r="E91" s="43"/>
    </row>
    <row r="92" spans="1:9" ht="13.5" customHeight="1" x14ac:dyDescent="0.25">
      <c r="A92" s="51" t="s">
        <v>69</v>
      </c>
      <c r="B92" s="60">
        <v>87</v>
      </c>
      <c r="C92" s="60">
        <v>78.617185774243424</v>
      </c>
      <c r="D92" s="9" t="s">
        <v>84</v>
      </c>
      <c r="E92" s="9"/>
    </row>
    <row r="93" spans="1:9" ht="13.5" customHeight="1" thickBot="1" x14ac:dyDescent="0.3">
      <c r="A93" s="52" t="s">
        <v>70</v>
      </c>
      <c r="B93" s="60">
        <v>80</v>
      </c>
      <c r="C93" s="97">
        <v>65.590111642743224</v>
      </c>
      <c r="D93" s="9" t="s">
        <v>84</v>
      </c>
      <c r="E93" s="47"/>
      <c r="I93" s="2" t="s">
        <v>71</v>
      </c>
    </row>
    <row r="94" spans="1:9" ht="9.75" customHeight="1" thickBot="1" x14ac:dyDescent="0.3">
      <c r="A94" s="53"/>
      <c r="B94" s="6"/>
      <c r="C94" s="32"/>
      <c r="D94" s="10"/>
      <c r="E94" s="45"/>
    </row>
    <row r="95" spans="1:9" ht="15.75" customHeight="1" thickBot="1" x14ac:dyDescent="0.3">
      <c r="A95" s="27" t="s">
        <v>72</v>
      </c>
      <c r="B95" s="100">
        <v>80.5</v>
      </c>
      <c r="C95" s="100">
        <v>74.834642291053399</v>
      </c>
      <c r="D95" s="25" t="s">
        <v>84</v>
      </c>
      <c r="E95" s="25"/>
    </row>
    <row r="96" spans="1:9" x14ac:dyDescent="0.25">
      <c r="A96" s="3" t="s">
        <v>156</v>
      </c>
      <c r="B96" s="3"/>
    </row>
    <row r="97" spans="1:2" x14ac:dyDescent="0.25">
      <c r="A97" s="3" t="s">
        <v>157</v>
      </c>
    </row>
    <row r="98" spans="1:2" x14ac:dyDescent="0.25">
      <c r="A98" s="40"/>
      <c r="B98" s="40"/>
    </row>
  </sheetData>
  <mergeCells count="12">
    <mergeCell ref="A1:E1"/>
    <mergeCell ref="A2:E2"/>
    <mergeCell ref="A4:E4"/>
    <mergeCell ref="A6:E6"/>
    <mergeCell ref="A7:E7"/>
    <mergeCell ref="A11:E11"/>
    <mergeCell ref="A12:E12"/>
    <mergeCell ref="A3:E3"/>
    <mergeCell ref="A5:E5"/>
    <mergeCell ref="A9:E9"/>
    <mergeCell ref="A8:E8"/>
    <mergeCell ref="A10:E10"/>
  </mergeCells>
  <pageMargins left="0.51181102362204722" right="0.24" top="0.34" bottom="0.28000000000000003" header="0.17" footer="0.17"/>
  <pageSetup paperSize="9" scale="59" orientation="portrait" r:id="rId1"/>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99"/>
  <sheetViews>
    <sheetView view="pageBreakPreview" zoomScale="110" zoomScaleNormal="160" zoomScaleSheetLayoutView="110" workbookViewId="0">
      <selection activeCell="E116" sqref="E116"/>
    </sheetView>
  </sheetViews>
  <sheetFormatPr defaultColWidth="30.85546875" defaultRowHeight="15" x14ac:dyDescent="0.25"/>
  <cols>
    <col min="1" max="1" width="38.5703125" customWidth="1"/>
    <col min="2" max="2" width="15.140625" customWidth="1"/>
    <col min="3" max="3" width="13.28515625" customWidth="1"/>
    <col min="4" max="4" width="13.7109375" customWidth="1"/>
    <col min="5" max="5" width="53.5703125" customWidth="1"/>
  </cols>
  <sheetData>
    <row r="1" spans="1:10" x14ac:dyDescent="0.25">
      <c r="A1" s="200" t="s">
        <v>73</v>
      </c>
      <c r="B1" s="200"/>
      <c r="C1" s="200"/>
      <c r="D1" s="200"/>
      <c r="E1" s="200"/>
      <c r="F1" s="1"/>
      <c r="G1" s="1"/>
      <c r="H1" s="1"/>
    </row>
    <row r="2" spans="1:10" x14ac:dyDescent="0.25">
      <c r="A2" s="200" t="s">
        <v>74</v>
      </c>
      <c r="B2" s="200"/>
      <c r="C2" s="200"/>
      <c r="D2" s="200"/>
      <c r="E2" s="200"/>
      <c r="F2" s="1"/>
      <c r="G2" s="1"/>
      <c r="H2" s="1"/>
    </row>
    <row r="3" spans="1:10" ht="9" customHeight="1" x14ac:dyDescent="0.25">
      <c r="A3" s="200"/>
      <c r="B3" s="200"/>
      <c r="C3" s="200"/>
      <c r="D3" s="200"/>
      <c r="E3" s="200"/>
      <c r="F3" s="67"/>
      <c r="G3" s="67"/>
      <c r="H3" s="67"/>
    </row>
    <row r="4" spans="1:10" x14ac:dyDescent="0.25">
      <c r="A4" s="200" t="s">
        <v>99</v>
      </c>
      <c r="B4" s="200"/>
      <c r="C4" s="200"/>
      <c r="D4" s="200"/>
      <c r="E4" s="200"/>
      <c r="F4" s="67"/>
      <c r="G4" s="67"/>
      <c r="H4" s="67"/>
    </row>
    <row r="5" spans="1:10" ht="9" customHeight="1" x14ac:dyDescent="0.25">
      <c r="A5" s="206"/>
      <c r="B5" s="206"/>
      <c r="C5" s="206"/>
      <c r="D5" s="206"/>
      <c r="E5" s="206"/>
      <c r="F5" s="67"/>
      <c r="G5" s="67"/>
      <c r="H5" s="67"/>
    </row>
    <row r="6" spans="1:10" ht="38.25" customHeight="1" x14ac:dyDescent="0.25">
      <c r="A6" s="202" t="s">
        <v>105</v>
      </c>
      <c r="B6" s="202"/>
      <c r="C6" s="202"/>
      <c r="D6" s="202"/>
      <c r="E6" s="202"/>
      <c r="F6" s="41"/>
      <c r="G6" s="41"/>
      <c r="H6" s="41"/>
      <c r="I6" s="41"/>
      <c r="J6" s="4"/>
    </row>
    <row r="7" spans="1:10" ht="11.25" customHeight="1" x14ac:dyDescent="0.25">
      <c r="A7" s="202"/>
      <c r="B7" s="202"/>
      <c r="C7" s="202"/>
      <c r="D7" s="202"/>
      <c r="E7" s="202"/>
      <c r="F7" s="4"/>
      <c r="G7" s="4"/>
      <c r="H7" s="4"/>
      <c r="I7" s="4"/>
      <c r="J7" s="4"/>
    </row>
    <row r="8" spans="1:10" ht="37.5" customHeight="1" x14ac:dyDescent="0.25">
      <c r="A8" s="202" t="s">
        <v>106</v>
      </c>
      <c r="B8" s="202"/>
      <c r="C8" s="202"/>
      <c r="D8" s="202"/>
      <c r="E8" s="202"/>
      <c r="F8" s="4"/>
      <c r="G8" s="4"/>
      <c r="H8" s="4"/>
      <c r="I8" s="4"/>
      <c r="J8" s="4"/>
    </row>
    <row r="9" spans="1:10" ht="13.5" customHeight="1" x14ac:dyDescent="0.25">
      <c r="A9" s="202"/>
      <c r="B9" s="202"/>
      <c r="C9" s="202"/>
      <c r="D9" s="202"/>
      <c r="E9" s="202"/>
      <c r="F9" s="4"/>
      <c r="G9" s="4"/>
      <c r="H9" s="4"/>
      <c r="I9" s="4"/>
      <c r="J9" s="4"/>
    </row>
    <row r="10" spans="1:10" ht="24" customHeight="1" x14ac:dyDescent="0.25">
      <c r="A10" s="198" t="s">
        <v>114</v>
      </c>
      <c r="B10" s="198"/>
      <c r="C10" s="198"/>
      <c r="D10" s="198"/>
      <c r="E10" s="198"/>
      <c r="F10" s="4"/>
      <c r="G10" s="4"/>
      <c r="H10" s="4"/>
      <c r="I10" s="4"/>
      <c r="J10" s="4"/>
    </row>
    <row r="11" spans="1:10" ht="17.25" customHeight="1" x14ac:dyDescent="0.25">
      <c r="A11" s="198" t="s">
        <v>150</v>
      </c>
      <c r="B11" s="198"/>
      <c r="C11" s="198"/>
      <c r="D11" s="198"/>
      <c r="E11" s="198"/>
      <c r="F11" s="4"/>
      <c r="G11" s="4"/>
      <c r="H11" s="4"/>
      <c r="I11" s="4"/>
      <c r="J11" s="4"/>
    </row>
    <row r="12" spans="1:10" ht="15.75" customHeight="1" x14ac:dyDescent="0.25">
      <c r="A12" s="208" t="s">
        <v>140</v>
      </c>
      <c r="B12" s="208"/>
      <c r="C12" s="208"/>
      <c r="D12" s="208"/>
      <c r="E12" s="208"/>
      <c r="F12" s="4"/>
      <c r="G12" s="4"/>
      <c r="H12" s="4"/>
      <c r="I12" s="4"/>
      <c r="J12" s="4"/>
    </row>
    <row r="13" spans="1:10" ht="12.75" customHeight="1" x14ac:dyDescent="0.25">
      <c r="A13" s="209"/>
      <c r="B13" s="209"/>
      <c r="C13" s="209"/>
      <c r="D13" s="209"/>
      <c r="E13" s="209"/>
    </row>
    <row r="14" spans="1:10" ht="65.25" customHeight="1" x14ac:dyDescent="0.25">
      <c r="A14" s="91" t="s">
        <v>77</v>
      </c>
      <c r="B14" s="92" t="s">
        <v>81</v>
      </c>
      <c r="C14" s="92" t="s">
        <v>79</v>
      </c>
      <c r="D14" s="92" t="s">
        <v>80</v>
      </c>
      <c r="E14" s="92" t="s">
        <v>133</v>
      </c>
    </row>
    <row r="15" spans="1:10" ht="7.5" customHeight="1" thickBot="1" x14ac:dyDescent="0.3">
      <c r="A15" s="50"/>
      <c r="B15" s="69"/>
      <c r="C15" s="30"/>
      <c r="D15" s="14"/>
      <c r="E15" s="14"/>
    </row>
    <row r="16" spans="1:10" ht="15.75" thickBot="1" x14ac:dyDescent="0.3">
      <c r="A16" s="19" t="s">
        <v>0</v>
      </c>
      <c r="B16" s="21"/>
      <c r="C16" s="29"/>
      <c r="D16" s="19"/>
      <c r="E16" s="19"/>
    </row>
    <row r="17" spans="1:5" ht="24" customHeight="1" x14ac:dyDescent="0.25">
      <c r="A17" s="50" t="s">
        <v>1</v>
      </c>
      <c r="B17" s="70">
        <v>0</v>
      </c>
      <c r="C17" s="108">
        <v>0</v>
      </c>
      <c r="D17" s="14" t="s">
        <v>131</v>
      </c>
      <c r="E17" s="159" t="s">
        <v>202</v>
      </c>
    </row>
    <row r="18" spans="1:5" ht="24.75" customHeight="1" x14ac:dyDescent="0.25">
      <c r="A18" s="51" t="s">
        <v>2</v>
      </c>
      <c r="B18" s="71">
        <v>0</v>
      </c>
      <c r="C18" s="109">
        <v>0</v>
      </c>
      <c r="D18" s="14" t="s">
        <v>131</v>
      </c>
      <c r="E18" s="159" t="s">
        <v>202</v>
      </c>
    </row>
    <row r="19" spans="1:5" ht="24.75" customHeight="1" x14ac:dyDescent="0.25">
      <c r="A19" s="51" t="s">
        <v>3</v>
      </c>
      <c r="B19" s="71">
        <v>1</v>
      </c>
      <c r="C19" s="109">
        <v>0</v>
      </c>
      <c r="D19" s="14" t="s">
        <v>131</v>
      </c>
      <c r="E19" s="159" t="s">
        <v>202</v>
      </c>
    </row>
    <row r="20" spans="1:5" ht="26.25" customHeight="1" x14ac:dyDescent="0.25">
      <c r="A20" s="51" t="s">
        <v>4</v>
      </c>
      <c r="B20" s="71">
        <v>0</v>
      </c>
      <c r="C20" s="109">
        <v>0</v>
      </c>
      <c r="D20" s="14" t="s">
        <v>131</v>
      </c>
      <c r="E20" s="159" t="s">
        <v>202</v>
      </c>
    </row>
    <row r="21" spans="1:5" ht="31.5" customHeight="1" x14ac:dyDescent="0.25">
      <c r="A21" s="51" t="s">
        <v>5</v>
      </c>
      <c r="B21" s="71">
        <v>0</v>
      </c>
      <c r="C21" s="109">
        <v>0</v>
      </c>
      <c r="D21" s="14" t="s">
        <v>131</v>
      </c>
      <c r="E21" s="159" t="s">
        <v>202</v>
      </c>
    </row>
    <row r="22" spans="1:5" ht="31.5" customHeight="1" x14ac:dyDescent="0.25">
      <c r="A22" s="51" t="s">
        <v>6</v>
      </c>
      <c r="B22" s="71">
        <v>5</v>
      </c>
      <c r="C22" s="109">
        <v>0</v>
      </c>
      <c r="D22" s="14" t="s">
        <v>131</v>
      </c>
      <c r="E22" s="159" t="s">
        <v>202</v>
      </c>
    </row>
    <row r="23" spans="1:5" ht="25.5" customHeight="1" x14ac:dyDescent="0.25">
      <c r="A23" s="51" t="s">
        <v>7</v>
      </c>
      <c r="B23" s="71">
        <v>0</v>
      </c>
      <c r="C23" s="109">
        <v>0</v>
      </c>
      <c r="D23" s="14" t="s">
        <v>131</v>
      </c>
      <c r="E23" s="159" t="s">
        <v>202</v>
      </c>
    </row>
    <row r="24" spans="1:5" ht="26.25" customHeight="1" x14ac:dyDescent="0.25">
      <c r="A24" s="50" t="s">
        <v>8</v>
      </c>
      <c r="B24" s="70">
        <v>0</v>
      </c>
      <c r="C24" s="108">
        <v>0</v>
      </c>
      <c r="D24" s="14" t="s">
        <v>131</v>
      </c>
      <c r="E24" s="159" t="s">
        <v>202</v>
      </c>
    </row>
    <row r="25" spans="1:5" ht="26.25" customHeight="1" thickBot="1" x14ac:dyDescent="0.3">
      <c r="A25" s="52" t="s">
        <v>9</v>
      </c>
      <c r="B25" s="72">
        <v>0</v>
      </c>
      <c r="C25" s="107">
        <v>0</v>
      </c>
      <c r="D25" s="14" t="s">
        <v>131</v>
      </c>
      <c r="E25" s="159" t="s">
        <v>202</v>
      </c>
    </row>
    <row r="26" spans="1:5" ht="13.5" customHeight="1" thickBot="1" x14ac:dyDescent="0.3">
      <c r="A26" s="53"/>
      <c r="B26" s="6"/>
      <c r="C26" s="32"/>
      <c r="D26" s="10"/>
      <c r="E26" s="45"/>
    </row>
    <row r="27" spans="1:5" ht="13.5" customHeight="1" thickBot="1" x14ac:dyDescent="0.3">
      <c r="A27" s="23" t="s">
        <v>10</v>
      </c>
      <c r="B27" s="22"/>
      <c r="C27" s="33"/>
      <c r="D27" s="20"/>
      <c r="E27" s="20"/>
    </row>
    <row r="28" spans="1:5" ht="35.25" customHeight="1" x14ac:dyDescent="0.25">
      <c r="A28" s="54" t="s">
        <v>11</v>
      </c>
      <c r="B28" s="70">
        <v>0</v>
      </c>
      <c r="C28" s="110">
        <v>0</v>
      </c>
      <c r="D28" s="14" t="s">
        <v>131</v>
      </c>
      <c r="E28" s="159" t="s">
        <v>202</v>
      </c>
    </row>
    <row r="29" spans="1:5" ht="30" customHeight="1" x14ac:dyDescent="0.25">
      <c r="A29" s="51" t="s">
        <v>12</v>
      </c>
      <c r="B29" s="71">
        <v>0</v>
      </c>
      <c r="C29" s="109">
        <v>0</v>
      </c>
      <c r="D29" s="14" t="s">
        <v>131</v>
      </c>
      <c r="E29" s="159" t="s">
        <v>202</v>
      </c>
    </row>
    <row r="30" spans="1:5" ht="45" customHeight="1" x14ac:dyDescent="0.25">
      <c r="A30" s="51" t="s">
        <v>13</v>
      </c>
      <c r="B30" s="71">
        <v>15</v>
      </c>
      <c r="C30" s="109">
        <v>0</v>
      </c>
      <c r="D30" s="14" t="s">
        <v>131</v>
      </c>
      <c r="E30" s="159" t="s">
        <v>203</v>
      </c>
    </row>
    <row r="31" spans="1:5" ht="29.25" customHeight="1" x14ac:dyDescent="0.25">
      <c r="A31" s="51" t="s">
        <v>14</v>
      </c>
      <c r="B31" s="71">
        <v>0</v>
      </c>
      <c r="C31" s="109">
        <v>0</v>
      </c>
      <c r="D31" s="14" t="s">
        <v>131</v>
      </c>
      <c r="E31" s="159" t="s">
        <v>202</v>
      </c>
    </row>
    <row r="32" spans="1:5" ht="31.5" customHeight="1" x14ac:dyDescent="0.25">
      <c r="A32" s="51" t="s">
        <v>15</v>
      </c>
      <c r="B32" s="71">
        <v>0</v>
      </c>
      <c r="C32" s="109">
        <v>0</v>
      </c>
      <c r="D32" s="14" t="s">
        <v>131</v>
      </c>
      <c r="E32" s="159" t="s">
        <v>202</v>
      </c>
    </row>
    <row r="33" spans="1:5" ht="30" customHeight="1" thickBot="1" x14ac:dyDescent="0.3">
      <c r="A33" s="52" t="s">
        <v>16</v>
      </c>
      <c r="B33" s="71">
        <v>0</v>
      </c>
      <c r="C33" s="111">
        <v>0</v>
      </c>
      <c r="D33" s="14" t="s">
        <v>131</v>
      </c>
      <c r="E33" s="159" t="s">
        <v>202</v>
      </c>
    </row>
    <row r="34" spans="1:5" ht="13.5" customHeight="1" thickBot="1" x14ac:dyDescent="0.3">
      <c r="A34" s="53"/>
      <c r="B34" s="73"/>
      <c r="C34" s="32"/>
      <c r="D34" s="10"/>
      <c r="E34" s="45"/>
    </row>
    <row r="35" spans="1:5" ht="13.5" customHeight="1" thickBot="1" x14ac:dyDescent="0.3">
      <c r="A35" s="23" t="s">
        <v>17</v>
      </c>
      <c r="B35" s="74"/>
      <c r="C35" s="33"/>
      <c r="D35" s="20"/>
      <c r="E35" s="20"/>
    </row>
    <row r="36" spans="1:5" ht="26.25" customHeight="1" x14ac:dyDescent="0.25">
      <c r="A36" s="50" t="s">
        <v>18</v>
      </c>
      <c r="B36" s="70">
        <v>0</v>
      </c>
      <c r="C36" s="108">
        <v>0</v>
      </c>
      <c r="D36" s="14" t="s">
        <v>131</v>
      </c>
      <c r="E36" s="159" t="s">
        <v>202</v>
      </c>
    </row>
    <row r="37" spans="1:5" ht="33" customHeight="1" x14ac:dyDescent="0.25">
      <c r="A37" s="51" t="s">
        <v>19</v>
      </c>
      <c r="B37" s="71">
        <v>0</v>
      </c>
      <c r="C37" s="109">
        <v>0</v>
      </c>
      <c r="D37" s="14" t="s">
        <v>131</v>
      </c>
      <c r="E37" s="159" t="s">
        <v>202</v>
      </c>
    </row>
    <row r="38" spans="1:5" ht="26.25" customHeight="1" x14ac:dyDescent="0.25">
      <c r="A38" s="51" t="s">
        <v>20</v>
      </c>
      <c r="B38" s="71">
        <v>0</v>
      </c>
      <c r="C38" s="109">
        <v>0</v>
      </c>
      <c r="D38" s="14" t="s">
        <v>131</v>
      </c>
      <c r="E38" s="159" t="s">
        <v>202</v>
      </c>
    </row>
    <row r="39" spans="1:5" ht="34.5" customHeight="1" x14ac:dyDescent="0.25">
      <c r="A39" s="51" t="s">
        <v>21</v>
      </c>
      <c r="B39" s="71">
        <v>0</v>
      </c>
      <c r="C39" s="109">
        <v>0</v>
      </c>
      <c r="D39" s="14" t="s">
        <v>131</v>
      </c>
      <c r="E39" s="159" t="s">
        <v>202</v>
      </c>
    </row>
    <row r="40" spans="1:5" ht="30" customHeight="1" x14ac:dyDescent="0.25">
      <c r="A40" s="51" t="s">
        <v>22</v>
      </c>
      <c r="B40" s="71">
        <v>0</v>
      </c>
      <c r="C40" s="109">
        <v>0</v>
      </c>
      <c r="D40" s="14" t="s">
        <v>131</v>
      </c>
      <c r="E40" s="159" t="s">
        <v>202</v>
      </c>
    </row>
    <row r="41" spans="1:5" ht="32.25" customHeight="1" x14ac:dyDescent="0.25">
      <c r="A41" s="51" t="s">
        <v>23</v>
      </c>
      <c r="B41" s="71">
        <v>0</v>
      </c>
      <c r="C41" s="109">
        <v>0</v>
      </c>
      <c r="D41" s="14" t="s">
        <v>131</v>
      </c>
      <c r="E41" s="159" t="s">
        <v>202</v>
      </c>
    </row>
    <row r="42" spans="1:5" ht="37.5" customHeight="1" x14ac:dyDescent="0.25">
      <c r="A42" s="51" t="s">
        <v>24</v>
      </c>
      <c r="B42" s="70">
        <v>0</v>
      </c>
      <c r="C42" s="109">
        <v>0</v>
      </c>
      <c r="D42" s="14" t="s">
        <v>131</v>
      </c>
      <c r="E42" s="159" t="s">
        <v>202</v>
      </c>
    </row>
    <row r="43" spans="1:5" ht="31.5" customHeight="1" thickBot="1" x14ac:dyDescent="0.3">
      <c r="A43" s="52" t="s">
        <v>25</v>
      </c>
      <c r="B43" s="71">
        <v>1</v>
      </c>
      <c r="C43" s="161">
        <v>1</v>
      </c>
      <c r="D43" s="14" t="s">
        <v>131</v>
      </c>
      <c r="E43" s="159" t="s">
        <v>202</v>
      </c>
    </row>
    <row r="44" spans="1:5" ht="13.5" customHeight="1" thickBot="1" x14ac:dyDescent="0.3">
      <c r="A44" s="53"/>
      <c r="B44" s="73"/>
      <c r="C44" s="32"/>
      <c r="D44" s="10"/>
      <c r="E44" s="45"/>
    </row>
    <row r="45" spans="1:5" ht="29.25" customHeight="1" thickBot="1" x14ac:dyDescent="0.3">
      <c r="A45" s="146" t="s">
        <v>214</v>
      </c>
      <c r="B45" s="74"/>
      <c r="C45" s="33"/>
      <c r="D45" s="23"/>
      <c r="E45" s="23"/>
    </row>
    <row r="46" spans="1:5" ht="27" customHeight="1" x14ac:dyDescent="0.25">
      <c r="A46" s="51" t="s">
        <v>27</v>
      </c>
      <c r="B46" s="70">
        <v>1</v>
      </c>
      <c r="C46" s="109">
        <v>0</v>
      </c>
      <c r="D46" s="14" t="s">
        <v>131</v>
      </c>
      <c r="E46" s="159" t="s">
        <v>202</v>
      </c>
    </row>
    <row r="47" spans="1:5" ht="33.75" customHeight="1" x14ac:dyDescent="0.25">
      <c r="A47" s="51" t="s">
        <v>28</v>
      </c>
      <c r="B47" s="71">
        <v>1</v>
      </c>
      <c r="C47" s="109">
        <v>0</v>
      </c>
      <c r="D47" s="14" t="s">
        <v>131</v>
      </c>
      <c r="E47" s="159" t="s">
        <v>202</v>
      </c>
    </row>
    <row r="48" spans="1:5" ht="34.5" customHeight="1" x14ac:dyDescent="0.25">
      <c r="A48" s="51" t="s">
        <v>29</v>
      </c>
      <c r="B48" s="71">
        <v>0</v>
      </c>
      <c r="C48" s="109">
        <v>0</v>
      </c>
      <c r="D48" s="14" t="s">
        <v>131</v>
      </c>
      <c r="E48" s="159" t="s">
        <v>202</v>
      </c>
    </row>
    <row r="49" spans="1:5" ht="27" customHeight="1" x14ac:dyDescent="0.25">
      <c r="A49" s="51" t="s">
        <v>30</v>
      </c>
      <c r="B49" s="71">
        <v>0</v>
      </c>
      <c r="C49" s="109">
        <v>0</v>
      </c>
      <c r="D49" s="14" t="s">
        <v>131</v>
      </c>
      <c r="E49" s="159" t="s">
        <v>202</v>
      </c>
    </row>
    <row r="50" spans="1:5" ht="34.5" customHeight="1" x14ac:dyDescent="0.25">
      <c r="A50" s="51" t="s">
        <v>31</v>
      </c>
      <c r="B50" s="71">
        <v>0</v>
      </c>
      <c r="C50" s="131">
        <v>1</v>
      </c>
      <c r="D50" s="14" t="s">
        <v>131</v>
      </c>
      <c r="E50" s="159" t="s">
        <v>203</v>
      </c>
    </row>
    <row r="51" spans="1:5" ht="38.25" customHeight="1" x14ac:dyDescent="0.25">
      <c r="A51" s="51" t="s">
        <v>32</v>
      </c>
      <c r="B51" s="71">
        <v>0</v>
      </c>
      <c r="C51" s="131">
        <v>3</v>
      </c>
      <c r="D51" s="14" t="s">
        <v>131</v>
      </c>
      <c r="E51" s="159" t="s">
        <v>203</v>
      </c>
    </row>
    <row r="52" spans="1:5" ht="66" customHeight="1" x14ac:dyDescent="0.25">
      <c r="A52" s="51" t="s">
        <v>33</v>
      </c>
      <c r="B52" s="70">
        <v>4</v>
      </c>
      <c r="C52" s="131">
        <v>11</v>
      </c>
      <c r="D52" s="14" t="s">
        <v>131</v>
      </c>
      <c r="E52" s="160" t="s">
        <v>204</v>
      </c>
    </row>
    <row r="53" spans="1:5" ht="66.75" customHeight="1" x14ac:dyDescent="0.25">
      <c r="A53" s="51" t="s">
        <v>34</v>
      </c>
      <c r="B53" s="71">
        <v>0</v>
      </c>
      <c r="C53" s="131">
        <v>1</v>
      </c>
      <c r="D53" s="14" t="s">
        <v>131</v>
      </c>
      <c r="E53" s="160" t="s">
        <v>204</v>
      </c>
    </row>
    <row r="54" spans="1:5" ht="30.75" customHeight="1" x14ac:dyDescent="0.25">
      <c r="A54" s="51" t="s">
        <v>35</v>
      </c>
      <c r="B54" s="70">
        <v>0</v>
      </c>
      <c r="C54" s="112">
        <v>0</v>
      </c>
      <c r="D54" s="14" t="s">
        <v>131</v>
      </c>
      <c r="E54" s="159" t="s">
        <v>202</v>
      </c>
    </row>
    <row r="55" spans="1:5" ht="32.25" customHeight="1" x14ac:dyDescent="0.25">
      <c r="A55" s="51" t="s">
        <v>36</v>
      </c>
      <c r="B55" s="71">
        <v>0</v>
      </c>
      <c r="C55" s="109">
        <v>0</v>
      </c>
      <c r="D55" s="14" t="s">
        <v>131</v>
      </c>
      <c r="E55" s="159" t="s">
        <v>202</v>
      </c>
    </row>
    <row r="56" spans="1:5" ht="32.25" customHeight="1" x14ac:dyDescent="0.25">
      <c r="A56" s="51" t="s">
        <v>37</v>
      </c>
      <c r="B56" s="71">
        <v>0</v>
      </c>
      <c r="C56" s="109">
        <v>0</v>
      </c>
      <c r="D56" s="14" t="s">
        <v>131</v>
      </c>
      <c r="E56" s="159" t="s">
        <v>202</v>
      </c>
    </row>
    <row r="57" spans="1:5" ht="35.25" customHeight="1" thickBot="1" x14ac:dyDescent="0.3">
      <c r="A57" s="51" t="s">
        <v>38</v>
      </c>
      <c r="B57" s="71">
        <v>0</v>
      </c>
      <c r="C57" s="112">
        <v>0</v>
      </c>
      <c r="D57" s="14" t="s">
        <v>131</v>
      </c>
      <c r="E57" s="159" t="s">
        <v>202</v>
      </c>
    </row>
    <row r="58" spans="1:5" ht="13.5" customHeight="1" thickBot="1" x14ac:dyDescent="0.3">
      <c r="A58" s="53"/>
      <c r="B58" s="73"/>
      <c r="C58" s="32"/>
      <c r="D58" s="10"/>
      <c r="E58" s="45"/>
    </row>
    <row r="59" spans="1:5" ht="13.5" customHeight="1" thickBot="1" x14ac:dyDescent="0.3">
      <c r="A59" s="23" t="s">
        <v>39</v>
      </c>
      <c r="B59" s="74"/>
      <c r="C59" s="33"/>
      <c r="D59" s="20"/>
      <c r="E59" s="20"/>
    </row>
    <row r="60" spans="1:5" ht="39.75" customHeight="1" x14ac:dyDescent="0.25">
      <c r="A60" s="51" t="s">
        <v>40</v>
      </c>
      <c r="B60" s="70">
        <v>1</v>
      </c>
      <c r="C60" s="109">
        <v>0</v>
      </c>
      <c r="D60" s="14" t="s">
        <v>131</v>
      </c>
      <c r="E60" s="159" t="s">
        <v>202</v>
      </c>
    </row>
    <row r="61" spans="1:5" ht="24.75" customHeight="1" x14ac:dyDescent="0.25">
      <c r="A61" s="51" t="s">
        <v>41</v>
      </c>
      <c r="B61" s="71">
        <v>0</v>
      </c>
      <c r="C61" s="109">
        <v>0</v>
      </c>
      <c r="D61" s="14" t="s">
        <v>131</v>
      </c>
      <c r="E61" s="159" t="s">
        <v>202</v>
      </c>
    </row>
    <row r="62" spans="1:5" ht="30" customHeight="1" x14ac:dyDescent="0.25">
      <c r="A62" s="51" t="s">
        <v>42</v>
      </c>
      <c r="B62" s="71">
        <v>0</v>
      </c>
      <c r="C62" s="109">
        <v>0</v>
      </c>
      <c r="D62" s="14" t="s">
        <v>131</v>
      </c>
      <c r="E62" s="159" t="s">
        <v>202</v>
      </c>
    </row>
    <row r="63" spans="1:5" ht="42.75" customHeight="1" x14ac:dyDescent="0.25">
      <c r="A63" s="51" t="s">
        <v>43</v>
      </c>
      <c r="B63" s="71">
        <v>0</v>
      </c>
      <c r="C63" s="131">
        <v>1</v>
      </c>
      <c r="D63" s="14" t="s">
        <v>131</v>
      </c>
      <c r="E63" s="159" t="s">
        <v>203</v>
      </c>
    </row>
    <row r="64" spans="1:5" ht="28.5" customHeight="1" x14ac:dyDescent="0.25">
      <c r="A64" s="51" t="s">
        <v>44</v>
      </c>
      <c r="B64" s="71">
        <v>0</v>
      </c>
      <c r="C64" s="109">
        <v>0</v>
      </c>
      <c r="D64" s="14" t="s">
        <v>131</v>
      </c>
      <c r="E64" s="159" t="s">
        <v>202</v>
      </c>
    </row>
    <row r="65" spans="1:5" ht="32.25" customHeight="1" thickBot="1" x14ac:dyDescent="0.3">
      <c r="A65" s="52" t="s">
        <v>45</v>
      </c>
      <c r="B65" s="71">
        <v>1</v>
      </c>
      <c r="C65" s="111">
        <v>0</v>
      </c>
      <c r="D65" s="14" t="s">
        <v>131</v>
      </c>
      <c r="E65" s="159" t="s">
        <v>202</v>
      </c>
    </row>
    <row r="66" spans="1:5" ht="13.5" customHeight="1" thickBot="1" x14ac:dyDescent="0.3">
      <c r="A66" s="53"/>
      <c r="B66" s="6"/>
      <c r="C66" s="32"/>
      <c r="D66" s="10"/>
      <c r="E66" s="45"/>
    </row>
    <row r="67" spans="1:5" ht="13.5" customHeight="1" thickBot="1" x14ac:dyDescent="0.3">
      <c r="A67" s="23" t="s">
        <v>46</v>
      </c>
      <c r="B67" s="22"/>
      <c r="C67" s="33"/>
      <c r="D67" s="20"/>
      <c r="E67" s="20"/>
    </row>
    <row r="68" spans="1:5" ht="36" customHeight="1" x14ac:dyDescent="0.25">
      <c r="A68" s="50" t="s">
        <v>48</v>
      </c>
      <c r="B68" s="70">
        <v>1</v>
      </c>
      <c r="C68" s="108">
        <v>0</v>
      </c>
      <c r="D68" s="14" t="s">
        <v>131</v>
      </c>
      <c r="E68" s="159" t="s">
        <v>202</v>
      </c>
    </row>
    <row r="69" spans="1:5" ht="32.25" customHeight="1" x14ac:dyDescent="0.25">
      <c r="A69" s="51" t="s">
        <v>51</v>
      </c>
      <c r="B69" s="82">
        <v>0</v>
      </c>
      <c r="C69" s="109">
        <v>0</v>
      </c>
      <c r="D69" s="14" t="s">
        <v>131</v>
      </c>
      <c r="E69" s="159" t="s">
        <v>202</v>
      </c>
    </row>
    <row r="70" spans="1:5" ht="32.25" customHeight="1" x14ac:dyDescent="0.25">
      <c r="A70" s="51" t="s">
        <v>50</v>
      </c>
      <c r="B70" s="71">
        <v>0</v>
      </c>
      <c r="C70" s="109">
        <v>0</v>
      </c>
      <c r="D70" s="14" t="s">
        <v>131</v>
      </c>
      <c r="E70" s="159" t="s">
        <v>202</v>
      </c>
    </row>
    <row r="71" spans="1:5" ht="29.25" customHeight="1" x14ac:dyDescent="0.25">
      <c r="A71" s="51" t="s">
        <v>49</v>
      </c>
      <c r="B71" s="71">
        <v>0</v>
      </c>
      <c r="C71" s="109">
        <v>0</v>
      </c>
      <c r="D71" s="14" t="s">
        <v>131</v>
      </c>
      <c r="E71" s="159" t="s">
        <v>202</v>
      </c>
    </row>
    <row r="72" spans="1:5" ht="27" customHeight="1" thickBot="1" x14ac:dyDescent="0.3">
      <c r="A72" s="52" t="s">
        <v>47</v>
      </c>
      <c r="B72" s="71">
        <v>0</v>
      </c>
      <c r="C72" s="111">
        <v>0</v>
      </c>
      <c r="D72" s="14" t="s">
        <v>131</v>
      </c>
      <c r="E72" s="159" t="s">
        <v>202</v>
      </c>
    </row>
    <row r="73" spans="1:5" ht="13.5" customHeight="1" thickBot="1" x14ac:dyDescent="0.3">
      <c r="A73" s="53"/>
      <c r="B73" s="73"/>
      <c r="C73" s="32"/>
      <c r="D73" s="10"/>
      <c r="E73" s="45"/>
    </row>
    <row r="74" spans="1:5" ht="13.5" customHeight="1" thickBot="1" x14ac:dyDescent="0.3">
      <c r="A74" s="27" t="s">
        <v>52</v>
      </c>
      <c r="B74" s="75"/>
      <c r="C74" s="37"/>
      <c r="D74" s="26"/>
      <c r="E74" s="26"/>
    </row>
    <row r="75" spans="1:5" ht="36" customHeight="1" x14ac:dyDescent="0.25">
      <c r="A75" s="51" t="s">
        <v>55</v>
      </c>
      <c r="B75" s="70">
        <v>0</v>
      </c>
      <c r="C75" s="109">
        <v>0</v>
      </c>
      <c r="D75" s="14" t="s">
        <v>131</v>
      </c>
      <c r="E75" s="159" t="s">
        <v>202</v>
      </c>
    </row>
    <row r="76" spans="1:5" ht="28.5" customHeight="1" x14ac:dyDescent="0.25">
      <c r="A76" s="51" t="s">
        <v>53</v>
      </c>
      <c r="B76" s="71">
        <v>0</v>
      </c>
      <c r="C76" s="109">
        <v>0</v>
      </c>
      <c r="D76" s="14" t="s">
        <v>131</v>
      </c>
      <c r="E76" s="159" t="s">
        <v>202</v>
      </c>
    </row>
    <row r="77" spans="1:5" ht="33.75" customHeight="1" x14ac:dyDescent="0.25">
      <c r="A77" s="51" t="s">
        <v>54</v>
      </c>
      <c r="B77" s="71">
        <v>0</v>
      </c>
      <c r="C77" s="109">
        <v>0</v>
      </c>
      <c r="D77" s="14" t="s">
        <v>131</v>
      </c>
      <c r="E77" s="159" t="s">
        <v>202</v>
      </c>
    </row>
    <row r="78" spans="1:5" ht="31.5" customHeight="1" x14ac:dyDescent="0.25">
      <c r="A78" s="51" t="s">
        <v>57</v>
      </c>
      <c r="B78" s="71">
        <v>0</v>
      </c>
      <c r="C78" s="109">
        <v>0</v>
      </c>
      <c r="D78" s="14" t="s">
        <v>131</v>
      </c>
      <c r="E78" s="159" t="s">
        <v>202</v>
      </c>
    </row>
    <row r="79" spans="1:5" ht="24" customHeight="1" x14ac:dyDescent="0.25">
      <c r="A79" s="51" t="s">
        <v>58</v>
      </c>
      <c r="B79" s="71">
        <v>0</v>
      </c>
      <c r="C79" s="109">
        <v>0</v>
      </c>
      <c r="D79" s="14" t="s">
        <v>131</v>
      </c>
      <c r="E79" s="159" t="s">
        <v>202</v>
      </c>
    </row>
    <row r="80" spans="1:5" ht="26.25" customHeight="1" thickBot="1" x14ac:dyDescent="0.3">
      <c r="A80" s="52" t="s">
        <v>56</v>
      </c>
      <c r="B80" s="70">
        <v>0</v>
      </c>
      <c r="C80" s="111">
        <v>0</v>
      </c>
      <c r="D80" s="14" t="s">
        <v>131</v>
      </c>
      <c r="E80" s="159" t="s">
        <v>202</v>
      </c>
    </row>
    <row r="81" spans="1:9" ht="13.5" customHeight="1" thickBot="1" x14ac:dyDescent="0.3">
      <c r="A81" s="53"/>
      <c r="B81" s="73"/>
      <c r="C81" s="32"/>
      <c r="D81" s="10"/>
      <c r="E81" s="45"/>
    </row>
    <row r="82" spans="1:9" ht="13.5" customHeight="1" thickBot="1" x14ac:dyDescent="0.3">
      <c r="A82" s="27" t="s">
        <v>212</v>
      </c>
      <c r="B82" s="76"/>
      <c r="C82" s="38"/>
      <c r="D82" s="25"/>
      <c r="E82" s="25"/>
    </row>
    <row r="83" spans="1:9" ht="27" customHeight="1" x14ac:dyDescent="0.25">
      <c r="A83" s="51" t="s">
        <v>60</v>
      </c>
      <c r="B83" s="71">
        <v>0</v>
      </c>
      <c r="C83" s="109">
        <v>0</v>
      </c>
      <c r="D83" s="14" t="s">
        <v>131</v>
      </c>
      <c r="E83" s="159" t="s">
        <v>202</v>
      </c>
    </row>
    <row r="84" spans="1:9" ht="30.75" customHeight="1" x14ac:dyDescent="0.25">
      <c r="A84" s="51" t="s">
        <v>61</v>
      </c>
      <c r="B84" s="71">
        <v>1</v>
      </c>
      <c r="C84" s="109">
        <v>0</v>
      </c>
      <c r="D84" s="14" t="s">
        <v>131</v>
      </c>
      <c r="E84" s="159" t="s">
        <v>202</v>
      </c>
    </row>
    <row r="85" spans="1:9" ht="32.25" customHeight="1" x14ac:dyDescent="0.25">
      <c r="A85" s="51" t="s">
        <v>62</v>
      </c>
      <c r="B85" s="71">
        <v>0</v>
      </c>
      <c r="C85" s="109">
        <v>0</v>
      </c>
      <c r="D85" s="14" t="s">
        <v>131</v>
      </c>
      <c r="E85" s="159" t="s">
        <v>202</v>
      </c>
    </row>
    <row r="86" spans="1:9" ht="27" customHeight="1" x14ac:dyDescent="0.25">
      <c r="A86" s="51" t="s">
        <v>63</v>
      </c>
      <c r="B86" s="71">
        <v>0</v>
      </c>
      <c r="C86" s="109">
        <v>0</v>
      </c>
      <c r="D86" s="14" t="s">
        <v>131</v>
      </c>
      <c r="E86" s="159" t="s">
        <v>202</v>
      </c>
    </row>
    <row r="87" spans="1:9" ht="24.75" customHeight="1" thickBot="1" x14ac:dyDescent="0.3">
      <c r="A87" s="51" t="s">
        <v>64</v>
      </c>
      <c r="B87" s="71">
        <v>0</v>
      </c>
      <c r="C87" s="109">
        <v>0</v>
      </c>
      <c r="D87" s="14" t="s">
        <v>131</v>
      </c>
      <c r="E87" s="159" t="s">
        <v>202</v>
      </c>
    </row>
    <row r="88" spans="1:9" ht="13.5" customHeight="1" thickBot="1" x14ac:dyDescent="0.3">
      <c r="A88" s="53"/>
      <c r="B88" s="6"/>
      <c r="C88" s="32"/>
      <c r="D88" s="10"/>
      <c r="E88" s="45"/>
    </row>
    <row r="89" spans="1:9" ht="13.5" customHeight="1" thickBot="1" x14ac:dyDescent="0.3">
      <c r="A89" s="23" t="s">
        <v>65</v>
      </c>
      <c r="B89" s="22"/>
      <c r="C89" s="33"/>
      <c r="D89" s="20"/>
      <c r="E89" s="20"/>
    </row>
    <row r="90" spans="1:9" ht="29.25" customHeight="1" x14ac:dyDescent="0.25">
      <c r="A90" s="51" t="s">
        <v>66</v>
      </c>
      <c r="B90" s="71">
        <v>1</v>
      </c>
      <c r="C90" s="109">
        <v>0</v>
      </c>
      <c r="D90" s="14" t="s">
        <v>131</v>
      </c>
      <c r="E90" s="159" t="s">
        <v>202</v>
      </c>
    </row>
    <row r="91" spans="1:9" ht="30" customHeight="1" x14ac:dyDescent="0.25">
      <c r="A91" s="51" t="s">
        <v>67</v>
      </c>
      <c r="B91" s="71">
        <v>0</v>
      </c>
      <c r="C91" s="109">
        <v>0</v>
      </c>
      <c r="D91" s="14" t="s">
        <v>131</v>
      </c>
      <c r="E91" s="159" t="s">
        <v>202</v>
      </c>
    </row>
    <row r="92" spans="1:9" ht="32.25" customHeight="1" x14ac:dyDescent="0.25">
      <c r="A92" s="51" t="s">
        <v>68</v>
      </c>
      <c r="B92" s="71">
        <v>1</v>
      </c>
      <c r="C92" s="109">
        <v>0</v>
      </c>
      <c r="D92" s="14" t="s">
        <v>131</v>
      </c>
      <c r="E92" s="159" t="s">
        <v>202</v>
      </c>
    </row>
    <row r="93" spans="1:9" ht="39" customHeight="1" x14ac:dyDescent="0.25">
      <c r="A93" s="51" t="s">
        <v>69</v>
      </c>
      <c r="B93" s="71">
        <v>0</v>
      </c>
      <c r="C93" s="131">
        <v>1</v>
      </c>
      <c r="D93" s="14" t="s">
        <v>131</v>
      </c>
      <c r="E93" s="159" t="s">
        <v>203</v>
      </c>
    </row>
    <row r="94" spans="1:9" ht="36" customHeight="1" thickBot="1" x14ac:dyDescent="0.3">
      <c r="A94" s="52" t="s">
        <v>70</v>
      </c>
      <c r="B94" s="71">
        <v>0</v>
      </c>
      <c r="C94" s="111">
        <v>0</v>
      </c>
      <c r="D94" s="14" t="s">
        <v>131</v>
      </c>
      <c r="E94" s="159" t="s">
        <v>202</v>
      </c>
      <c r="I94" s="2" t="s">
        <v>71</v>
      </c>
    </row>
    <row r="95" spans="1:9" ht="9.75" customHeight="1" thickBot="1" x14ac:dyDescent="0.3">
      <c r="A95" s="53"/>
      <c r="B95" s="6"/>
      <c r="C95" s="32"/>
      <c r="D95" s="10"/>
      <c r="E95" s="45"/>
    </row>
    <row r="96" spans="1:9" ht="15.75" thickBot="1" x14ac:dyDescent="0.3">
      <c r="A96" s="23" t="s">
        <v>72</v>
      </c>
      <c r="B96" s="33">
        <v>15</v>
      </c>
      <c r="C96" s="33">
        <v>19</v>
      </c>
      <c r="D96" s="20"/>
      <c r="E96" s="20"/>
    </row>
    <row r="97" spans="1:3" x14ac:dyDescent="0.25">
      <c r="A97" s="183" t="s">
        <v>82</v>
      </c>
      <c r="B97" s="181" t="s">
        <v>259</v>
      </c>
      <c r="C97" s="182"/>
    </row>
    <row r="98" spans="1:3" x14ac:dyDescent="0.25">
      <c r="A98" s="3" t="s">
        <v>83</v>
      </c>
    </row>
    <row r="99" spans="1:3" x14ac:dyDescent="0.25">
      <c r="A99" s="40"/>
      <c r="B99" s="40"/>
    </row>
  </sheetData>
  <mergeCells count="13">
    <mergeCell ref="A8:E8"/>
    <mergeCell ref="A9:E9"/>
    <mergeCell ref="A10:E10"/>
    <mergeCell ref="A12:E12"/>
    <mergeCell ref="A13:E13"/>
    <mergeCell ref="A11:E11"/>
    <mergeCell ref="A6:E6"/>
    <mergeCell ref="A7:E7"/>
    <mergeCell ref="A3:E3"/>
    <mergeCell ref="A1:E1"/>
    <mergeCell ref="A2:E2"/>
    <mergeCell ref="A4:E4"/>
    <mergeCell ref="A5:E5"/>
  </mergeCells>
  <pageMargins left="0.51181102362204722" right="0.24" top="0.34" bottom="0.28000000000000003" header="0.17" footer="0.17"/>
  <pageSetup paperSize="9" scale="32" orientation="portrait" r:id="rId1"/>
  <colBreaks count="1" manualBreakCount="1">
    <brk id="5"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99"/>
  <sheetViews>
    <sheetView view="pageBreakPreview" zoomScale="110" zoomScaleNormal="160" zoomScaleSheetLayoutView="110" workbookViewId="0">
      <selection activeCell="E82" sqref="E82"/>
    </sheetView>
  </sheetViews>
  <sheetFormatPr defaultColWidth="30.85546875" defaultRowHeight="15" x14ac:dyDescent="0.25"/>
  <cols>
    <col min="1" max="1" width="38.5703125" customWidth="1"/>
    <col min="2" max="2" width="15.140625" customWidth="1"/>
    <col min="3" max="3" width="13.28515625" customWidth="1"/>
    <col min="4" max="4" width="13.7109375" customWidth="1"/>
    <col min="5" max="5" width="51.42578125" customWidth="1"/>
  </cols>
  <sheetData>
    <row r="1" spans="1:10" x14ac:dyDescent="0.25">
      <c r="A1" s="200" t="s">
        <v>73</v>
      </c>
      <c r="B1" s="200"/>
      <c r="C1" s="200"/>
      <c r="D1" s="200"/>
      <c r="E1" s="200"/>
      <c r="F1" s="1"/>
      <c r="G1" s="1"/>
      <c r="H1" s="1"/>
    </row>
    <row r="2" spans="1:10" x14ac:dyDescent="0.25">
      <c r="A2" s="200" t="s">
        <v>74</v>
      </c>
      <c r="B2" s="200"/>
      <c r="C2" s="200"/>
      <c r="D2" s="200"/>
      <c r="E2" s="200"/>
      <c r="F2" s="1"/>
      <c r="G2" s="1"/>
      <c r="H2" s="1"/>
    </row>
    <row r="3" spans="1:10" ht="9" customHeight="1" x14ac:dyDescent="0.25">
      <c r="A3" s="200"/>
      <c r="B3" s="200"/>
      <c r="C3" s="200"/>
      <c r="D3" s="200"/>
      <c r="E3" s="200"/>
      <c r="F3" s="67"/>
      <c r="G3" s="67"/>
      <c r="H3" s="67"/>
    </row>
    <row r="4" spans="1:10" x14ac:dyDescent="0.25">
      <c r="A4" s="200" t="s">
        <v>99</v>
      </c>
      <c r="B4" s="200"/>
      <c r="C4" s="200"/>
      <c r="D4" s="200"/>
      <c r="E4" s="200"/>
      <c r="F4" s="67"/>
      <c r="G4" s="67"/>
      <c r="H4" s="67"/>
    </row>
    <row r="5" spans="1:10" ht="9" customHeight="1" x14ac:dyDescent="0.25">
      <c r="A5" s="206"/>
      <c r="B5" s="206"/>
      <c r="C5" s="206"/>
      <c r="D5" s="206"/>
      <c r="E5" s="206"/>
      <c r="F5" s="67"/>
      <c r="G5" s="67"/>
      <c r="H5" s="67"/>
    </row>
    <row r="6" spans="1:10" ht="38.25" customHeight="1" x14ac:dyDescent="0.25">
      <c r="A6" s="202" t="s">
        <v>105</v>
      </c>
      <c r="B6" s="202"/>
      <c r="C6" s="202"/>
      <c r="D6" s="202"/>
      <c r="E6" s="202"/>
      <c r="F6" s="41"/>
      <c r="G6" s="41"/>
      <c r="H6" s="41"/>
      <c r="I6" s="41"/>
      <c r="J6" s="4"/>
    </row>
    <row r="7" spans="1:10" ht="11.25" customHeight="1" x14ac:dyDescent="0.25">
      <c r="A7" s="202"/>
      <c r="B7" s="202"/>
      <c r="C7" s="202"/>
      <c r="D7" s="202"/>
      <c r="E7" s="202"/>
      <c r="F7" s="4"/>
      <c r="G7" s="4"/>
      <c r="H7" s="4"/>
      <c r="I7" s="4"/>
      <c r="J7" s="4"/>
    </row>
    <row r="8" spans="1:10" ht="37.5" customHeight="1" x14ac:dyDescent="0.25">
      <c r="A8" s="202" t="s">
        <v>106</v>
      </c>
      <c r="B8" s="202"/>
      <c r="C8" s="202"/>
      <c r="D8" s="202"/>
      <c r="E8" s="202"/>
      <c r="F8" s="4"/>
      <c r="G8" s="4"/>
      <c r="H8" s="4"/>
      <c r="I8" s="4"/>
      <c r="J8" s="4"/>
    </row>
    <row r="9" spans="1:10" ht="13.5" customHeight="1" x14ac:dyDescent="0.25">
      <c r="A9" s="202"/>
      <c r="B9" s="202"/>
      <c r="C9" s="202"/>
      <c r="D9" s="202"/>
      <c r="E9" s="202"/>
      <c r="F9" s="4"/>
      <c r="G9" s="4"/>
      <c r="H9" s="4"/>
      <c r="I9" s="4"/>
      <c r="J9" s="4"/>
    </row>
    <row r="10" spans="1:10" ht="24" customHeight="1" x14ac:dyDescent="0.25">
      <c r="A10" s="198" t="s">
        <v>115</v>
      </c>
      <c r="B10" s="198"/>
      <c r="C10" s="198"/>
      <c r="D10" s="198"/>
      <c r="E10" s="198"/>
      <c r="F10" s="4"/>
      <c r="G10" s="4"/>
      <c r="H10" s="4"/>
      <c r="I10" s="4"/>
      <c r="J10" s="4"/>
    </row>
    <row r="11" spans="1:10" ht="13.5" customHeight="1" x14ac:dyDescent="0.25">
      <c r="A11" s="198" t="s">
        <v>225</v>
      </c>
      <c r="B11" s="198"/>
      <c r="C11" s="198"/>
      <c r="D11" s="198"/>
      <c r="E11" s="198"/>
      <c r="F11" s="4"/>
      <c r="G11" s="4"/>
      <c r="H11" s="4"/>
      <c r="I11" s="4"/>
      <c r="J11" s="4"/>
    </row>
    <row r="12" spans="1:10" ht="17.25" customHeight="1" x14ac:dyDescent="0.25">
      <c r="A12" s="208" t="s">
        <v>141</v>
      </c>
      <c r="B12" s="208"/>
      <c r="C12" s="208"/>
      <c r="D12" s="208"/>
      <c r="E12" s="208"/>
      <c r="F12" s="4"/>
      <c r="G12" s="4"/>
      <c r="H12" s="4"/>
      <c r="I12" s="4"/>
      <c r="J12" s="4"/>
    </row>
    <row r="13" spans="1:10" ht="12.75" customHeight="1" x14ac:dyDescent="0.25">
      <c r="A13" s="209"/>
      <c r="B13" s="209"/>
      <c r="C13" s="209"/>
      <c r="D13" s="209"/>
      <c r="E13" s="209"/>
    </row>
    <row r="14" spans="1:10" ht="56.25" customHeight="1" x14ac:dyDescent="0.25">
      <c r="A14" s="91" t="s">
        <v>77</v>
      </c>
      <c r="B14" s="92" t="s">
        <v>81</v>
      </c>
      <c r="C14" s="92" t="s">
        <v>79</v>
      </c>
      <c r="D14" s="92" t="s">
        <v>80</v>
      </c>
      <c r="E14" s="92" t="s">
        <v>133</v>
      </c>
    </row>
    <row r="15" spans="1:10" ht="7.5" customHeight="1" thickBot="1" x14ac:dyDescent="0.3">
      <c r="A15" s="50"/>
      <c r="B15" s="69"/>
      <c r="C15" s="30"/>
      <c r="D15" s="14"/>
      <c r="E15" s="14"/>
    </row>
    <row r="16" spans="1:10" ht="15.75" thickBot="1" x14ac:dyDescent="0.3">
      <c r="A16" s="19" t="s">
        <v>0</v>
      </c>
      <c r="B16" s="21"/>
      <c r="C16" s="29"/>
      <c r="D16" s="19"/>
      <c r="E16" s="19"/>
    </row>
    <row r="17" spans="1:5" ht="13.5" customHeight="1" x14ac:dyDescent="0.25">
      <c r="A17" s="50" t="s">
        <v>1</v>
      </c>
      <c r="B17" s="59">
        <v>0</v>
      </c>
      <c r="C17" s="59">
        <v>0</v>
      </c>
      <c r="D17" s="14" t="s">
        <v>84</v>
      </c>
      <c r="E17" s="42"/>
    </row>
    <row r="18" spans="1:5" ht="13.5" customHeight="1" x14ac:dyDescent="0.25">
      <c r="A18" s="51" t="s">
        <v>2</v>
      </c>
      <c r="B18" s="60">
        <v>95</v>
      </c>
      <c r="C18" s="60">
        <v>66.7</v>
      </c>
      <c r="D18" s="14" t="s">
        <v>84</v>
      </c>
      <c r="E18" s="9"/>
    </row>
    <row r="19" spans="1:5" ht="13.5" customHeight="1" x14ac:dyDescent="0.25">
      <c r="A19" s="51" t="s">
        <v>3</v>
      </c>
      <c r="B19" s="60">
        <v>12</v>
      </c>
      <c r="C19" s="60">
        <v>100</v>
      </c>
      <c r="D19" s="14" t="s">
        <v>84</v>
      </c>
      <c r="E19" s="43"/>
    </row>
    <row r="20" spans="1:5" ht="13.5" customHeight="1" x14ac:dyDescent="0.25">
      <c r="A20" s="51" t="s">
        <v>4</v>
      </c>
      <c r="B20" s="60" t="s">
        <v>94</v>
      </c>
      <c r="C20" s="59">
        <v>66.7</v>
      </c>
      <c r="D20" s="9" t="s">
        <v>84</v>
      </c>
      <c r="E20" s="43"/>
    </row>
    <row r="21" spans="1:5" ht="13.5" customHeight="1" x14ac:dyDescent="0.25">
      <c r="A21" s="51" t="s">
        <v>5</v>
      </c>
      <c r="B21" s="60">
        <v>80</v>
      </c>
      <c r="C21" s="60">
        <v>57.1</v>
      </c>
      <c r="D21" s="14" t="s">
        <v>84</v>
      </c>
      <c r="E21" s="9"/>
    </row>
    <row r="22" spans="1:5" ht="13.5" customHeight="1" x14ac:dyDescent="0.25">
      <c r="A22" s="51" t="s">
        <v>6</v>
      </c>
      <c r="B22" s="60">
        <v>90</v>
      </c>
      <c r="C22" s="60">
        <v>0</v>
      </c>
      <c r="D22" s="14" t="s">
        <v>84</v>
      </c>
      <c r="E22" s="43"/>
    </row>
    <row r="23" spans="1:5" ht="13.5" customHeight="1" x14ac:dyDescent="0.25">
      <c r="A23" s="51" t="s">
        <v>7</v>
      </c>
      <c r="B23" s="60">
        <v>100</v>
      </c>
      <c r="C23" s="59">
        <v>0</v>
      </c>
      <c r="D23" s="9" t="s">
        <v>84</v>
      </c>
      <c r="E23" s="43"/>
    </row>
    <row r="24" spans="1:5" ht="13.5" customHeight="1" x14ac:dyDescent="0.25">
      <c r="A24" s="50" t="s">
        <v>8</v>
      </c>
      <c r="B24" s="59">
        <v>80</v>
      </c>
      <c r="C24" s="60">
        <v>100</v>
      </c>
      <c r="D24" s="9" t="s">
        <v>84</v>
      </c>
      <c r="E24" s="43"/>
    </row>
    <row r="25" spans="1:5" ht="13.5" customHeight="1" thickBot="1" x14ac:dyDescent="0.3">
      <c r="A25" s="52" t="s">
        <v>9</v>
      </c>
      <c r="B25" s="61">
        <v>5</v>
      </c>
      <c r="C25" s="60">
        <v>0</v>
      </c>
      <c r="D25" s="15" t="s">
        <v>84</v>
      </c>
      <c r="E25" s="44"/>
    </row>
    <row r="26" spans="1:5" ht="13.5" customHeight="1" thickBot="1" x14ac:dyDescent="0.3">
      <c r="A26" s="53"/>
      <c r="B26" s="6"/>
      <c r="C26" s="32"/>
      <c r="D26" s="10"/>
      <c r="E26" s="45"/>
    </row>
    <row r="27" spans="1:5" ht="13.5" customHeight="1" thickBot="1" x14ac:dyDescent="0.3">
      <c r="A27" s="23" t="s">
        <v>10</v>
      </c>
      <c r="B27" s="22"/>
      <c r="C27" s="33"/>
      <c r="D27" s="20"/>
      <c r="E27" s="20"/>
    </row>
    <row r="28" spans="1:5" ht="13.5" customHeight="1" x14ac:dyDescent="0.25">
      <c r="A28" s="54" t="s">
        <v>11</v>
      </c>
      <c r="B28" s="59">
        <v>100</v>
      </c>
      <c r="C28" s="59">
        <v>0</v>
      </c>
      <c r="D28" s="14" t="s">
        <v>84</v>
      </c>
      <c r="E28" s="16"/>
    </row>
    <row r="29" spans="1:5" ht="13.5" customHeight="1" x14ac:dyDescent="0.25">
      <c r="A29" s="51" t="s">
        <v>12</v>
      </c>
      <c r="B29" s="60">
        <v>80</v>
      </c>
      <c r="C29" s="60">
        <v>0</v>
      </c>
      <c r="D29" s="14" t="s">
        <v>84</v>
      </c>
      <c r="E29" s="43"/>
    </row>
    <row r="30" spans="1:5" ht="13.5" customHeight="1" x14ac:dyDescent="0.25">
      <c r="A30" s="51" t="s">
        <v>13</v>
      </c>
      <c r="B30" s="60">
        <v>90</v>
      </c>
      <c r="C30" s="60">
        <v>0</v>
      </c>
      <c r="D30" s="9" t="s">
        <v>84</v>
      </c>
      <c r="E30" s="46"/>
    </row>
    <row r="31" spans="1:5" ht="13.5" customHeight="1" x14ac:dyDescent="0.25">
      <c r="A31" s="51" t="s">
        <v>14</v>
      </c>
      <c r="B31" s="60">
        <v>100</v>
      </c>
      <c r="C31" s="59">
        <v>0</v>
      </c>
      <c r="D31" s="14" t="s">
        <v>84</v>
      </c>
      <c r="E31" s="43"/>
    </row>
    <row r="32" spans="1:5" ht="13.5" customHeight="1" x14ac:dyDescent="0.25">
      <c r="A32" s="51" t="s">
        <v>15</v>
      </c>
      <c r="B32" s="60">
        <v>90</v>
      </c>
      <c r="C32" s="60">
        <v>100</v>
      </c>
      <c r="D32" s="14" t="s">
        <v>84</v>
      </c>
      <c r="E32" s="43"/>
    </row>
    <row r="33" spans="1:5" ht="13.5" customHeight="1" thickBot="1" x14ac:dyDescent="0.3">
      <c r="A33" s="52" t="s">
        <v>16</v>
      </c>
      <c r="B33" s="60">
        <v>70</v>
      </c>
      <c r="C33" s="60">
        <v>0</v>
      </c>
      <c r="D33" s="9" t="s">
        <v>84</v>
      </c>
      <c r="E33" s="47"/>
    </row>
    <row r="34" spans="1:5" ht="13.5" customHeight="1" thickBot="1" x14ac:dyDescent="0.3">
      <c r="A34" s="53"/>
      <c r="B34" s="6"/>
      <c r="C34" s="32"/>
      <c r="D34" s="10"/>
      <c r="E34" s="45"/>
    </row>
    <row r="35" spans="1:5" ht="13.5" customHeight="1" thickBot="1" x14ac:dyDescent="0.3">
      <c r="A35" s="23" t="s">
        <v>17</v>
      </c>
      <c r="B35" s="22"/>
      <c r="C35" s="33"/>
      <c r="D35" s="20"/>
      <c r="E35" s="20"/>
    </row>
    <row r="36" spans="1:5" ht="13.5" customHeight="1" x14ac:dyDescent="0.25">
      <c r="A36" s="50" t="s">
        <v>18</v>
      </c>
      <c r="B36" s="59">
        <v>90</v>
      </c>
      <c r="C36" s="59">
        <v>0</v>
      </c>
      <c r="D36" s="14" t="s">
        <v>84</v>
      </c>
      <c r="E36" s="14"/>
    </row>
    <row r="37" spans="1:5" ht="13.5" customHeight="1" x14ac:dyDescent="0.25">
      <c r="A37" s="51" t="s">
        <v>19</v>
      </c>
      <c r="B37" s="60">
        <v>90</v>
      </c>
      <c r="C37" s="60">
        <v>100</v>
      </c>
      <c r="D37" s="14" t="s">
        <v>84</v>
      </c>
      <c r="E37" s="9"/>
    </row>
    <row r="38" spans="1:5" ht="13.5" customHeight="1" x14ac:dyDescent="0.25">
      <c r="A38" s="51" t="s">
        <v>20</v>
      </c>
      <c r="B38" s="60">
        <v>85</v>
      </c>
      <c r="C38" s="60">
        <v>0</v>
      </c>
      <c r="D38" s="9" t="s">
        <v>84</v>
      </c>
      <c r="E38" s="43"/>
    </row>
    <row r="39" spans="1:5" ht="13.5" customHeight="1" x14ac:dyDescent="0.25">
      <c r="A39" s="51" t="s">
        <v>21</v>
      </c>
      <c r="B39" s="60">
        <v>85</v>
      </c>
      <c r="C39" s="59">
        <v>100</v>
      </c>
      <c r="D39" s="14" t="s">
        <v>84</v>
      </c>
      <c r="E39" s="9"/>
    </row>
    <row r="40" spans="1:5" ht="13.5" customHeight="1" x14ac:dyDescent="0.25">
      <c r="A40" s="51" t="s">
        <v>22</v>
      </c>
      <c r="B40" s="60">
        <v>85</v>
      </c>
      <c r="C40" s="60">
        <v>100</v>
      </c>
      <c r="D40" s="14" t="s">
        <v>84</v>
      </c>
      <c r="E40" s="9"/>
    </row>
    <row r="41" spans="1:5" ht="13.5" customHeight="1" x14ac:dyDescent="0.25">
      <c r="A41" s="51" t="s">
        <v>23</v>
      </c>
      <c r="B41" s="60">
        <v>100</v>
      </c>
      <c r="C41" s="60">
        <v>100</v>
      </c>
      <c r="D41" s="9" t="s">
        <v>84</v>
      </c>
      <c r="E41" s="43"/>
    </row>
    <row r="42" spans="1:5" ht="13.5" customHeight="1" x14ac:dyDescent="0.25">
      <c r="A42" s="51" t="s">
        <v>24</v>
      </c>
      <c r="B42" s="59">
        <v>80</v>
      </c>
      <c r="C42" s="59">
        <v>100</v>
      </c>
      <c r="D42" s="14" t="s">
        <v>84</v>
      </c>
      <c r="E42" s="9"/>
    </row>
    <row r="43" spans="1:5" ht="13.5" customHeight="1" thickBot="1" x14ac:dyDescent="0.3">
      <c r="A43" s="52" t="s">
        <v>25</v>
      </c>
      <c r="B43" s="60">
        <v>95</v>
      </c>
      <c r="C43" s="60">
        <v>100</v>
      </c>
      <c r="D43" s="14" t="s">
        <v>84</v>
      </c>
      <c r="E43" s="17"/>
    </row>
    <row r="44" spans="1:5" ht="13.5" customHeight="1" thickBot="1" x14ac:dyDescent="0.3">
      <c r="A44" s="53"/>
      <c r="B44" s="6"/>
      <c r="C44" s="32"/>
      <c r="D44" s="10"/>
      <c r="E44" s="45"/>
    </row>
    <row r="45" spans="1:5" ht="31.5" customHeight="1" thickBot="1" x14ac:dyDescent="0.3">
      <c r="A45" s="146" t="s">
        <v>214</v>
      </c>
      <c r="B45" s="22"/>
      <c r="C45" s="33"/>
      <c r="D45" s="23"/>
      <c r="E45" s="23"/>
    </row>
    <row r="46" spans="1:5" ht="13.5" customHeight="1" x14ac:dyDescent="0.25">
      <c r="A46" s="51" t="s">
        <v>27</v>
      </c>
      <c r="B46" s="59">
        <v>85</v>
      </c>
      <c r="C46" s="59">
        <v>100</v>
      </c>
      <c r="D46" s="14" t="s">
        <v>84</v>
      </c>
      <c r="E46" s="43"/>
    </row>
    <row r="47" spans="1:5" ht="13.5" customHeight="1" x14ac:dyDescent="0.25">
      <c r="A47" s="51" t="s">
        <v>28</v>
      </c>
      <c r="B47" s="60">
        <v>86</v>
      </c>
      <c r="C47" s="60">
        <v>0</v>
      </c>
      <c r="D47" s="14" t="s">
        <v>84</v>
      </c>
      <c r="E47" s="9"/>
    </row>
    <row r="48" spans="1:5" ht="13.5" customHeight="1" x14ac:dyDescent="0.25">
      <c r="A48" s="51" t="s">
        <v>29</v>
      </c>
      <c r="B48" s="60">
        <v>100</v>
      </c>
      <c r="C48" s="60">
        <v>80</v>
      </c>
      <c r="D48" s="9" t="s">
        <v>84</v>
      </c>
      <c r="E48" s="9"/>
    </row>
    <row r="49" spans="1:5" ht="13.5" customHeight="1" x14ac:dyDescent="0.25">
      <c r="A49" s="51" t="s">
        <v>30</v>
      </c>
      <c r="B49" s="60">
        <v>60</v>
      </c>
      <c r="C49" s="59">
        <v>100</v>
      </c>
      <c r="D49" s="14" t="s">
        <v>84</v>
      </c>
      <c r="E49" s="9"/>
    </row>
    <row r="50" spans="1:5" ht="13.5" customHeight="1" x14ac:dyDescent="0.25">
      <c r="A50" s="51" t="s">
        <v>31</v>
      </c>
      <c r="B50" s="60">
        <v>70</v>
      </c>
      <c r="C50" s="60">
        <v>75</v>
      </c>
      <c r="D50" s="14" t="s">
        <v>84</v>
      </c>
      <c r="E50" s="43"/>
    </row>
    <row r="51" spans="1:5" ht="13.5" customHeight="1" x14ac:dyDescent="0.25">
      <c r="A51" s="51" t="s">
        <v>32</v>
      </c>
      <c r="B51" s="60">
        <v>90</v>
      </c>
      <c r="C51" s="60">
        <v>100</v>
      </c>
      <c r="D51" s="9" t="s">
        <v>84</v>
      </c>
      <c r="E51" s="43"/>
    </row>
    <row r="52" spans="1:5" ht="13.5" customHeight="1" x14ac:dyDescent="0.25">
      <c r="A52" s="51" t="s">
        <v>33</v>
      </c>
      <c r="B52" s="59">
        <v>90</v>
      </c>
      <c r="C52" s="59">
        <v>88.4</v>
      </c>
      <c r="D52" s="14" t="s">
        <v>84</v>
      </c>
      <c r="E52" s="43"/>
    </row>
    <row r="53" spans="1:5" ht="13.5" customHeight="1" x14ac:dyDescent="0.25">
      <c r="A53" s="51" t="s">
        <v>34</v>
      </c>
      <c r="B53" s="60">
        <v>75</v>
      </c>
      <c r="C53" s="60">
        <v>28.6</v>
      </c>
      <c r="D53" s="14" t="s">
        <v>84</v>
      </c>
      <c r="E53" s="43"/>
    </row>
    <row r="54" spans="1:5" ht="13.5" customHeight="1" x14ac:dyDescent="0.25">
      <c r="A54" s="51" t="s">
        <v>35</v>
      </c>
      <c r="B54" s="59">
        <v>90</v>
      </c>
      <c r="C54" s="59">
        <v>66.7</v>
      </c>
      <c r="D54" s="14" t="s">
        <v>84</v>
      </c>
      <c r="E54" s="48"/>
    </row>
    <row r="55" spans="1:5" ht="13.5" customHeight="1" x14ac:dyDescent="0.25">
      <c r="A55" s="51" t="s">
        <v>36</v>
      </c>
      <c r="B55" s="60">
        <v>85</v>
      </c>
      <c r="C55" s="60">
        <v>0</v>
      </c>
      <c r="D55" s="14" t="s">
        <v>84</v>
      </c>
      <c r="E55" s="43"/>
    </row>
    <row r="56" spans="1:5" ht="13.5" customHeight="1" x14ac:dyDescent="0.25">
      <c r="A56" s="51" t="s">
        <v>37</v>
      </c>
      <c r="B56" s="60">
        <v>80</v>
      </c>
      <c r="C56" s="60">
        <v>75</v>
      </c>
      <c r="D56" s="9" t="s">
        <v>84</v>
      </c>
      <c r="E56" s="43"/>
    </row>
    <row r="57" spans="1:5" ht="13.5" customHeight="1" thickBot="1" x14ac:dyDescent="0.3">
      <c r="A57" s="51" t="s">
        <v>38</v>
      </c>
      <c r="B57" s="60">
        <v>87</v>
      </c>
      <c r="C57" s="59">
        <v>0</v>
      </c>
      <c r="D57" s="14" t="s">
        <v>84</v>
      </c>
      <c r="E57" s="47"/>
    </row>
    <row r="58" spans="1:5" ht="13.5" customHeight="1" thickBot="1" x14ac:dyDescent="0.3">
      <c r="A58" s="53"/>
      <c r="B58" s="6"/>
      <c r="C58" s="32"/>
      <c r="D58" s="10"/>
      <c r="E58" s="45"/>
    </row>
    <row r="59" spans="1:5" ht="13.5" customHeight="1" thickBot="1" x14ac:dyDescent="0.3">
      <c r="A59" s="23" t="s">
        <v>39</v>
      </c>
      <c r="B59" s="22"/>
      <c r="C59" s="33"/>
      <c r="D59" s="20"/>
      <c r="E59" s="20"/>
    </row>
    <row r="60" spans="1:5" ht="13.5" customHeight="1" x14ac:dyDescent="0.25">
      <c r="A60" s="51" t="s">
        <v>40</v>
      </c>
      <c r="B60" s="59">
        <v>100</v>
      </c>
      <c r="C60" s="59">
        <v>95.8</v>
      </c>
      <c r="D60" s="14" t="s">
        <v>84</v>
      </c>
      <c r="E60" s="43"/>
    </row>
    <row r="61" spans="1:5" ht="13.5" customHeight="1" x14ac:dyDescent="0.25">
      <c r="A61" s="51" t="s">
        <v>41</v>
      </c>
      <c r="B61" s="60">
        <v>90</v>
      </c>
      <c r="C61" s="60">
        <v>0</v>
      </c>
      <c r="D61" s="14" t="s">
        <v>84</v>
      </c>
      <c r="E61" s="43"/>
    </row>
    <row r="62" spans="1:5" ht="13.5" customHeight="1" x14ac:dyDescent="0.25">
      <c r="A62" s="51" t="s">
        <v>42</v>
      </c>
      <c r="B62" s="60">
        <v>90</v>
      </c>
      <c r="C62" s="60">
        <v>0</v>
      </c>
      <c r="D62" s="9" t="s">
        <v>84</v>
      </c>
      <c r="E62" s="43"/>
    </row>
    <row r="63" spans="1:5" ht="13.5" customHeight="1" x14ac:dyDescent="0.25">
      <c r="A63" s="51" t="s">
        <v>43</v>
      </c>
      <c r="B63" s="60">
        <v>85</v>
      </c>
      <c r="C63" s="59">
        <v>33.299999999999997</v>
      </c>
      <c r="D63" s="14" t="s">
        <v>84</v>
      </c>
      <c r="E63" s="43"/>
    </row>
    <row r="64" spans="1:5" ht="13.5" customHeight="1" x14ac:dyDescent="0.25">
      <c r="A64" s="51" t="s">
        <v>44</v>
      </c>
      <c r="B64" s="60">
        <v>100</v>
      </c>
      <c r="C64" s="60">
        <v>0</v>
      </c>
      <c r="D64" s="14" t="s">
        <v>84</v>
      </c>
      <c r="E64" s="43"/>
    </row>
    <row r="65" spans="1:5" ht="13.5" customHeight="1" thickBot="1" x14ac:dyDescent="0.3">
      <c r="A65" s="52" t="s">
        <v>45</v>
      </c>
      <c r="B65" s="60">
        <v>88</v>
      </c>
      <c r="C65" s="60">
        <v>100</v>
      </c>
      <c r="D65" s="9" t="s">
        <v>84</v>
      </c>
      <c r="E65" s="47"/>
    </row>
    <row r="66" spans="1:5" ht="13.5" customHeight="1" thickBot="1" x14ac:dyDescent="0.3">
      <c r="A66" s="53"/>
      <c r="B66" s="6"/>
      <c r="C66" s="32"/>
      <c r="D66" s="10"/>
      <c r="E66" s="45"/>
    </row>
    <row r="67" spans="1:5" ht="13.5" customHeight="1" thickBot="1" x14ac:dyDescent="0.3">
      <c r="A67" s="23" t="s">
        <v>46</v>
      </c>
      <c r="B67" s="22"/>
      <c r="C67" s="33"/>
      <c r="D67" s="20"/>
      <c r="E67" s="20"/>
    </row>
    <row r="68" spans="1:5" ht="13.5" customHeight="1" x14ac:dyDescent="0.25">
      <c r="A68" s="50" t="s">
        <v>48</v>
      </c>
      <c r="B68" s="59">
        <v>92</v>
      </c>
      <c r="C68" s="59">
        <v>100</v>
      </c>
      <c r="D68" s="14" t="s">
        <v>84</v>
      </c>
      <c r="E68" s="42"/>
    </row>
    <row r="69" spans="1:5" ht="13.5" customHeight="1" x14ac:dyDescent="0.25">
      <c r="A69" s="51" t="s">
        <v>51</v>
      </c>
      <c r="B69" s="83">
        <v>83</v>
      </c>
      <c r="C69" s="60">
        <v>0</v>
      </c>
      <c r="D69" s="14" t="s">
        <v>84</v>
      </c>
      <c r="E69" s="9"/>
    </row>
    <row r="70" spans="1:5" ht="13.5" customHeight="1" x14ac:dyDescent="0.25">
      <c r="A70" s="51" t="s">
        <v>50</v>
      </c>
      <c r="B70" s="60">
        <v>85</v>
      </c>
      <c r="C70" s="60">
        <v>83.3</v>
      </c>
      <c r="D70" s="9" t="s">
        <v>84</v>
      </c>
      <c r="E70" s="9"/>
    </row>
    <row r="71" spans="1:5" ht="13.5" customHeight="1" x14ac:dyDescent="0.25">
      <c r="A71" s="51" t="s">
        <v>49</v>
      </c>
      <c r="B71" s="60">
        <v>100</v>
      </c>
      <c r="C71" s="59">
        <v>0</v>
      </c>
      <c r="D71" s="14" t="s">
        <v>84</v>
      </c>
      <c r="E71" s="43"/>
    </row>
    <row r="72" spans="1:5" ht="13.5" customHeight="1" thickBot="1" x14ac:dyDescent="0.3">
      <c r="A72" s="52" t="s">
        <v>47</v>
      </c>
      <c r="B72" s="60">
        <v>90</v>
      </c>
      <c r="C72" s="60">
        <v>88.2</v>
      </c>
      <c r="D72" s="14" t="s">
        <v>84</v>
      </c>
      <c r="E72" s="47"/>
    </row>
    <row r="73" spans="1:5" ht="13.5" customHeight="1" thickBot="1" x14ac:dyDescent="0.3">
      <c r="A73" s="53"/>
      <c r="B73" s="6"/>
      <c r="C73" s="32"/>
      <c r="D73" s="10"/>
      <c r="E73" s="45"/>
    </row>
    <row r="74" spans="1:5" ht="13.5" customHeight="1" thickBot="1" x14ac:dyDescent="0.3">
      <c r="A74" s="27" t="s">
        <v>52</v>
      </c>
      <c r="B74" s="24"/>
      <c r="C74" s="37"/>
      <c r="D74" s="26"/>
      <c r="E74" s="26"/>
    </row>
    <row r="75" spans="1:5" ht="13.5" customHeight="1" x14ac:dyDescent="0.25">
      <c r="A75" s="51" t="s">
        <v>55</v>
      </c>
      <c r="B75" s="59">
        <v>100</v>
      </c>
      <c r="C75" s="59">
        <v>90</v>
      </c>
      <c r="D75" s="14" t="s">
        <v>84</v>
      </c>
      <c r="E75" s="43"/>
    </row>
    <row r="76" spans="1:5" ht="13.5" customHeight="1" x14ac:dyDescent="0.25">
      <c r="A76" s="51" t="s">
        <v>53</v>
      </c>
      <c r="B76" s="60">
        <v>100</v>
      </c>
      <c r="C76" s="60">
        <v>100</v>
      </c>
      <c r="D76" s="14" t="s">
        <v>84</v>
      </c>
      <c r="E76" s="9"/>
    </row>
    <row r="77" spans="1:5" ht="13.5" customHeight="1" x14ac:dyDescent="0.25">
      <c r="A77" s="51" t="s">
        <v>54</v>
      </c>
      <c r="B77" s="60">
        <v>90</v>
      </c>
      <c r="C77" s="60">
        <v>100</v>
      </c>
      <c r="D77" s="9" t="s">
        <v>84</v>
      </c>
      <c r="E77" s="9"/>
    </row>
    <row r="78" spans="1:5" ht="13.5" customHeight="1" x14ac:dyDescent="0.25">
      <c r="A78" s="51" t="s">
        <v>57</v>
      </c>
      <c r="B78" s="60">
        <v>70</v>
      </c>
      <c r="C78" s="59">
        <v>100</v>
      </c>
      <c r="D78" s="14" t="s">
        <v>84</v>
      </c>
      <c r="E78" s="43"/>
    </row>
    <row r="79" spans="1:5" ht="13.5" customHeight="1" x14ac:dyDescent="0.25">
      <c r="A79" s="51" t="s">
        <v>58</v>
      </c>
      <c r="B79" s="60">
        <v>85</v>
      </c>
      <c r="C79" s="60">
        <v>100</v>
      </c>
      <c r="D79" s="14" t="s">
        <v>84</v>
      </c>
      <c r="E79" s="43"/>
    </row>
    <row r="80" spans="1:5" ht="13.5" customHeight="1" thickBot="1" x14ac:dyDescent="0.3">
      <c r="A80" s="52" t="s">
        <v>56</v>
      </c>
      <c r="B80" s="59">
        <v>95</v>
      </c>
      <c r="C80" s="59">
        <v>50</v>
      </c>
      <c r="D80" s="14" t="s">
        <v>84</v>
      </c>
      <c r="E80" s="47"/>
    </row>
    <row r="81" spans="1:9" ht="13.5" customHeight="1" thickBot="1" x14ac:dyDescent="0.3">
      <c r="A81" s="53"/>
      <c r="B81" s="6"/>
      <c r="C81" s="32"/>
      <c r="D81" s="10"/>
      <c r="E81" s="45"/>
    </row>
    <row r="82" spans="1:9" ht="13.5" customHeight="1" thickBot="1" x14ac:dyDescent="0.3">
      <c r="A82" s="27" t="s">
        <v>218</v>
      </c>
      <c r="B82" s="13"/>
      <c r="C82" s="38"/>
      <c r="D82" s="25"/>
      <c r="E82" s="25"/>
    </row>
    <row r="83" spans="1:9" ht="13.5" customHeight="1" x14ac:dyDescent="0.25">
      <c r="A83" s="51" t="s">
        <v>60</v>
      </c>
      <c r="B83" s="60">
        <v>90</v>
      </c>
      <c r="C83" s="59">
        <v>80</v>
      </c>
      <c r="D83" s="14" t="s">
        <v>84</v>
      </c>
      <c r="E83" s="9"/>
    </row>
    <row r="84" spans="1:9" ht="13.5" customHeight="1" x14ac:dyDescent="0.25">
      <c r="A84" s="51" t="s">
        <v>61</v>
      </c>
      <c r="B84" s="60">
        <v>80</v>
      </c>
      <c r="C84" s="60">
        <v>100</v>
      </c>
      <c r="D84" s="14" t="s">
        <v>84</v>
      </c>
      <c r="E84" s="9"/>
    </row>
    <row r="85" spans="1:9" ht="13.5" customHeight="1" x14ac:dyDescent="0.25">
      <c r="A85" s="51" t="s">
        <v>62</v>
      </c>
      <c r="B85" s="60">
        <v>90</v>
      </c>
      <c r="C85" s="60">
        <v>100</v>
      </c>
      <c r="D85" s="9" t="s">
        <v>84</v>
      </c>
      <c r="E85" s="9"/>
    </row>
    <row r="86" spans="1:9" ht="13.5" customHeight="1" x14ac:dyDescent="0.25">
      <c r="A86" s="51" t="s">
        <v>63</v>
      </c>
      <c r="B86" s="60">
        <v>85</v>
      </c>
      <c r="C86" s="59">
        <v>100</v>
      </c>
      <c r="D86" s="14" t="s">
        <v>84</v>
      </c>
      <c r="E86" s="43"/>
    </row>
    <row r="87" spans="1:9" ht="13.5" customHeight="1" thickBot="1" x14ac:dyDescent="0.3">
      <c r="A87" s="51" t="s">
        <v>64</v>
      </c>
      <c r="B87" s="60">
        <v>90</v>
      </c>
      <c r="C87" s="60">
        <v>53.3</v>
      </c>
      <c r="D87" s="14" t="s">
        <v>84</v>
      </c>
      <c r="E87" s="9"/>
    </row>
    <row r="88" spans="1:9" ht="13.5" customHeight="1" thickBot="1" x14ac:dyDescent="0.3">
      <c r="A88" s="53"/>
      <c r="B88" s="6"/>
      <c r="C88" s="32"/>
      <c r="D88" s="10"/>
      <c r="E88" s="45"/>
    </row>
    <row r="89" spans="1:9" ht="13.5" customHeight="1" thickBot="1" x14ac:dyDescent="0.3">
      <c r="A89" s="27" t="s">
        <v>65</v>
      </c>
      <c r="B89" s="13"/>
      <c r="C89" s="38"/>
      <c r="D89" s="25"/>
      <c r="E89" s="25"/>
    </row>
    <row r="90" spans="1:9" ht="13.5" customHeight="1" x14ac:dyDescent="0.25">
      <c r="A90" s="51" t="s">
        <v>66</v>
      </c>
      <c r="B90" s="60">
        <v>80</v>
      </c>
      <c r="C90" s="59">
        <v>100</v>
      </c>
      <c r="D90" s="14" t="s">
        <v>84</v>
      </c>
      <c r="E90" s="43"/>
    </row>
    <row r="91" spans="1:9" ht="13.5" customHeight="1" x14ac:dyDescent="0.25">
      <c r="A91" s="51" t="s">
        <v>67</v>
      </c>
      <c r="B91" s="60">
        <v>93</v>
      </c>
      <c r="C91" s="60">
        <v>100</v>
      </c>
      <c r="D91" s="14" t="s">
        <v>84</v>
      </c>
      <c r="E91" s="43"/>
    </row>
    <row r="92" spans="1:9" ht="13.5" customHeight="1" x14ac:dyDescent="0.25">
      <c r="A92" s="51" t="s">
        <v>68</v>
      </c>
      <c r="B92" s="60">
        <v>95</v>
      </c>
      <c r="C92" s="60">
        <v>93.1</v>
      </c>
      <c r="D92" s="9" t="s">
        <v>84</v>
      </c>
      <c r="E92" s="43"/>
    </row>
    <row r="93" spans="1:9" ht="13.5" customHeight="1" x14ac:dyDescent="0.25">
      <c r="A93" s="51" t="s">
        <v>69</v>
      </c>
      <c r="B93" s="60">
        <v>90</v>
      </c>
      <c r="C93" s="59">
        <v>87.5</v>
      </c>
      <c r="D93" s="14" t="s">
        <v>84</v>
      </c>
      <c r="E93" s="9"/>
    </row>
    <row r="94" spans="1:9" ht="13.5" customHeight="1" thickBot="1" x14ac:dyDescent="0.3">
      <c r="A94" s="52" t="s">
        <v>70</v>
      </c>
      <c r="B94" s="60">
        <v>90</v>
      </c>
      <c r="C94" s="60">
        <v>83.3</v>
      </c>
      <c r="D94" s="14" t="s">
        <v>84</v>
      </c>
      <c r="E94" s="47"/>
      <c r="I94" s="2" t="s">
        <v>71</v>
      </c>
    </row>
    <row r="95" spans="1:9" ht="9.75" customHeight="1" thickBot="1" x14ac:dyDescent="0.3">
      <c r="A95" s="53"/>
      <c r="B95" s="6"/>
      <c r="C95" s="32"/>
      <c r="D95" s="10"/>
      <c r="E95" s="45"/>
    </row>
    <row r="96" spans="1:9" ht="15.75" thickBot="1" x14ac:dyDescent="0.3">
      <c r="A96" s="27" t="s">
        <v>72</v>
      </c>
      <c r="B96" s="100">
        <v>90</v>
      </c>
      <c r="C96" s="100">
        <v>82.6</v>
      </c>
      <c r="D96" s="25" t="s">
        <v>84</v>
      </c>
      <c r="E96" s="25"/>
    </row>
    <row r="97" spans="1:2" x14ac:dyDescent="0.25">
      <c r="A97" s="3" t="s">
        <v>82</v>
      </c>
      <c r="B97" s="3"/>
    </row>
    <row r="98" spans="1:2" x14ac:dyDescent="0.25">
      <c r="A98" s="3" t="s">
        <v>83</v>
      </c>
    </row>
    <row r="99" spans="1:2" x14ac:dyDescent="0.25">
      <c r="A99" s="40"/>
      <c r="B99" s="40"/>
    </row>
  </sheetData>
  <mergeCells count="13">
    <mergeCell ref="A8:E8"/>
    <mergeCell ref="A9:E9"/>
    <mergeCell ref="A10:E10"/>
    <mergeCell ref="A12:E12"/>
    <mergeCell ref="A13:E13"/>
    <mergeCell ref="A11:E11"/>
    <mergeCell ref="A6:E6"/>
    <mergeCell ref="A7:E7"/>
    <mergeCell ref="A3:E3"/>
    <mergeCell ref="A1:E1"/>
    <mergeCell ref="A2:E2"/>
    <mergeCell ref="A4:E4"/>
    <mergeCell ref="A5:E5"/>
  </mergeCells>
  <pageMargins left="0.51181102362204722" right="0.24" top="0.34" bottom="0.28000000000000003" header="0.17" footer="0.17"/>
  <pageSetup paperSize="9" scale="58" orientation="portrait" r:id="rId1"/>
  <colBreaks count="1" manualBreakCount="1">
    <brk id="5"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99"/>
  <sheetViews>
    <sheetView view="pageBreakPreview" zoomScale="110" zoomScaleNormal="160" zoomScaleSheetLayoutView="110" workbookViewId="0">
      <selection sqref="A1:E1"/>
    </sheetView>
  </sheetViews>
  <sheetFormatPr defaultColWidth="30.85546875" defaultRowHeight="15" x14ac:dyDescent="0.25"/>
  <cols>
    <col min="1" max="1" width="38.5703125" customWidth="1"/>
    <col min="2" max="2" width="15.140625" customWidth="1"/>
    <col min="3" max="3" width="13.28515625" customWidth="1"/>
    <col min="4" max="4" width="13.7109375" customWidth="1"/>
    <col min="5" max="5" width="51.42578125" customWidth="1"/>
  </cols>
  <sheetData>
    <row r="1" spans="1:10" x14ac:dyDescent="0.25">
      <c r="A1" s="200" t="s">
        <v>73</v>
      </c>
      <c r="B1" s="200"/>
      <c r="C1" s="200"/>
      <c r="D1" s="200"/>
      <c r="E1" s="200"/>
      <c r="F1" s="1"/>
      <c r="G1" s="1"/>
      <c r="H1" s="1"/>
    </row>
    <row r="2" spans="1:10" x14ac:dyDescent="0.25">
      <c r="A2" s="200" t="s">
        <v>74</v>
      </c>
      <c r="B2" s="200"/>
      <c r="C2" s="200"/>
      <c r="D2" s="200"/>
      <c r="E2" s="200"/>
      <c r="F2" s="1"/>
      <c r="G2" s="1"/>
      <c r="H2" s="1"/>
    </row>
    <row r="3" spans="1:10" ht="9" customHeight="1" x14ac:dyDescent="0.25">
      <c r="A3" s="201"/>
      <c r="B3" s="201"/>
      <c r="C3" s="201"/>
      <c r="D3" s="201"/>
      <c r="E3" s="201"/>
      <c r="F3" s="67"/>
      <c r="G3" s="67"/>
      <c r="H3" s="67"/>
    </row>
    <row r="4" spans="1:10" x14ac:dyDescent="0.25">
      <c r="A4" s="200" t="s">
        <v>99</v>
      </c>
      <c r="B4" s="200"/>
      <c r="C4" s="200"/>
      <c r="D4" s="200"/>
      <c r="E4" s="200"/>
      <c r="F4" s="67"/>
      <c r="G4" s="67"/>
      <c r="H4" s="67"/>
    </row>
    <row r="5" spans="1:10" ht="9" customHeight="1" x14ac:dyDescent="0.25">
      <c r="A5" s="206"/>
      <c r="B5" s="206"/>
      <c r="C5" s="206"/>
      <c r="D5" s="206"/>
      <c r="E5" s="206"/>
      <c r="F5" s="67"/>
      <c r="G5" s="67"/>
      <c r="H5" s="67"/>
    </row>
    <row r="6" spans="1:10" ht="38.25" customHeight="1" x14ac:dyDescent="0.25">
      <c r="A6" s="202" t="s">
        <v>105</v>
      </c>
      <c r="B6" s="202"/>
      <c r="C6" s="202"/>
      <c r="D6" s="202"/>
      <c r="E6" s="202"/>
      <c r="F6" s="41"/>
      <c r="G6" s="41"/>
      <c r="H6" s="41"/>
      <c r="I6" s="41"/>
      <c r="J6" s="4"/>
    </row>
    <row r="7" spans="1:10" ht="11.25" customHeight="1" x14ac:dyDescent="0.25">
      <c r="A7" s="202"/>
      <c r="B7" s="202"/>
      <c r="C7" s="202"/>
      <c r="D7" s="202"/>
      <c r="E7" s="202"/>
      <c r="F7" s="4"/>
      <c r="G7" s="4"/>
      <c r="H7" s="4"/>
      <c r="I7" s="4"/>
      <c r="J7" s="4"/>
    </row>
    <row r="8" spans="1:10" ht="37.5" customHeight="1" x14ac:dyDescent="0.25">
      <c r="A8" s="202" t="s">
        <v>106</v>
      </c>
      <c r="B8" s="202"/>
      <c r="C8" s="202"/>
      <c r="D8" s="202"/>
      <c r="E8" s="202"/>
      <c r="F8" s="4"/>
      <c r="G8" s="4"/>
      <c r="H8" s="4"/>
      <c r="I8" s="4"/>
      <c r="J8" s="4"/>
    </row>
    <row r="9" spans="1:10" ht="13.5" customHeight="1" x14ac:dyDescent="0.25">
      <c r="A9" s="202"/>
      <c r="B9" s="202"/>
      <c r="C9" s="202"/>
      <c r="D9" s="202"/>
      <c r="E9" s="202"/>
      <c r="F9" s="4"/>
      <c r="G9" s="4"/>
      <c r="H9" s="4"/>
      <c r="I9" s="4"/>
      <c r="J9" s="4"/>
    </row>
    <row r="10" spans="1:10" ht="24" customHeight="1" x14ac:dyDescent="0.25">
      <c r="A10" s="198" t="s">
        <v>116</v>
      </c>
      <c r="B10" s="198"/>
      <c r="C10" s="198"/>
      <c r="D10" s="198"/>
      <c r="E10" s="198"/>
      <c r="F10" s="4"/>
      <c r="G10" s="4"/>
      <c r="H10" s="4"/>
      <c r="I10" s="4"/>
      <c r="J10" s="4"/>
    </row>
    <row r="11" spans="1:10" ht="17.25" customHeight="1" x14ac:dyDescent="0.25">
      <c r="A11" s="198" t="s">
        <v>227</v>
      </c>
      <c r="B11" s="198"/>
      <c r="C11" s="198"/>
      <c r="D11" s="198"/>
      <c r="E11" s="198"/>
      <c r="F11" s="4"/>
      <c r="G11" s="4"/>
      <c r="H11" s="4"/>
      <c r="I11" s="4"/>
      <c r="J11" s="4"/>
    </row>
    <row r="12" spans="1:10" ht="17.25" customHeight="1" x14ac:dyDescent="0.25">
      <c r="A12" s="208" t="s">
        <v>142</v>
      </c>
      <c r="B12" s="208"/>
      <c r="C12" s="208"/>
      <c r="D12" s="208"/>
      <c r="E12" s="208"/>
      <c r="F12" s="4"/>
      <c r="G12" s="4"/>
      <c r="H12" s="4"/>
      <c r="I12" s="4"/>
      <c r="J12" s="4"/>
    </row>
    <row r="13" spans="1:10" ht="12.75" customHeight="1" x14ac:dyDescent="0.25">
      <c r="A13" s="209"/>
      <c r="B13" s="209"/>
      <c r="C13" s="209"/>
      <c r="D13" s="209"/>
      <c r="E13" s="209"/>
    </row>
    <row r="14" spans="1:10" ht="65.25" customHeight="1" x14ac:dyDescent="0.25">
      <c r="A14" s="91" t="s">
        <v>77</v>
      </c>
      <c r="B14" s="92" t="s">
        <v>81</v>
      </c>
      <c r="C14" s="92" t="s">
        <v>79</v>
      </c>
      <c r="D14" s="92" t="s">
        <v>80</v>
      </c>
      <c r="E14" s="92" t="s">
        <v>133</v>
      </c>
    </row>
    <row r="15" spans="1:10" ht="7.5" customHeight="1" thickBot="1" x14ac:dyDescent="0.3">
      <c r="A15" s="50"/>
      <c r="B15" s="69"/>
      <c r="C15" s="30"/>
      <c r="D15" s="14"/>
      <c r="E15" s="14"/>
    </row>
    <row r="16" spans="1:10" ht="15.75" thickBot="1" x14ac:dyDescent="0.3">
      <c r="A16" s="19" t="s">
        <v>0</v>
      </c>
      <c r="B16" s="21"/>
      <c r="C16" s="29"/>
      <c r="D16" s="19"/>
      <c r="E16" s="19"/>
    </row>
    <row r="17" spans="1:5" ht="13.5" customHeight="1" x14ac:dyDescent="0.25">
      <c r="A17" s="50" t="s">
        <v>1</v>
      </c>
      <c r="B17" s="59">
        <v>100</v>
      </c>
      <c r="C17" s="59">
        <v>0</v>
      </c>
      <c r="D17" s="14" t="s">
        <v>84</v>
      </c>
      <c r="E17" s="42"/>
    </row>
    <row r="18" spans="1:5" ht="13.5" customHeight="1" x14ac:dyDescent="0.25">
      <c r="A18" s="51" t="s">
        <v>2</v>
      </c>
      <c r="B18" s="60">
        <v>80</v>
      </c>
      <c r="C18" s="60">
        <v>13</v>
      </c>
      <c r="D18" s="14" t="s">
        <v>84</v>
      </c>
      <c r="E18" s="9"/>
    </row>
    <row r="19" spans="1:5" ht="13.5" customHeight="1" x14ac:dyDescent="0.25">
      <c r="A19" s="51" t="s">
        <v>3</v>
      </c>
      <c r="B19" s="60">
        <v>60</v>
      </c>
      <c r="C19" s="60">
        <v>15.8</v>
      </c>
      <c r="D19" s="9" t="s">
        <v>84</v>
      </c>
      <c r="E19" s="43"/>
    </row>
    <row r="20" spans="1:5" ht="13.5" customHeight="1" x14ac:dyDescent="0.25">
      <c r="A20" s="51" t="s">
        <v>4</v>
      </c>
      <c r="B20" s="60" t="s">
        <v>94</v>
      </c>
      <c r="C20" s="59">
        <v>81</v>
      </c>
      <c r="D20" s="9" t="s">
        <v>84</v>
      </c>
      <c r="E20" s="43"/>
    </row>
    <row r="21" spans="1:5" ht="13.5" customHeight="1" x14ac:dyDescent="0.25">
      <c r="A21" s="51" t="s">
        <v>5</v>
      </c>
      <c r="B21" s="60">
        <v>75</v>
      </c>
      <c r="C21" s="60">
        <v>100</v>
      </c>
      <c r="D21" s="14" t="s">
        <v>84</v>
      </c>
      <c r="E21" s="9"/>
    </row>
    <row r="22" spans="1:5" ht="13.5" customHeight="1" x14ac:dyDescent="0.25">
      <c r="A22" s="51" t="s">
        <v>6</v>
      </c>
      <c r="B22" s="60">
        <v>90</v>
      </c>
      <c r="C22" s="60">
        <v>0</v>
      </c>
      <c r="D22" s="14" t="s">
        <v>84</v>
      </c>
      <c r="E22" s="43"/>
    </row>
    <row r="23" spans="1:5" ht="13.5" customHeight="1" x14ac:dyDescent="0.25">
      <c r="A23" s="51" t="s">
        <v>7</v>
      </c>
      <c r="B23" s="60">
        <v>100</v>
      </c>
      <c r="C23" s="59">
        <v>0</v>
      </c>
      <c r="D23" s="9" t="s">
        <v>84</v>
      </c>
      <c r="E23" s="43"/>
    </row>
    <row r="24" spans="1:5" ht="13.5" customHeight="1" x14ac:dyDescent="0.25">
      <c r="A24" s="50" t="s">
        <v>8</v>
      </c>
      <c r="B24" s="59">
        <v>80</v>
      </c>
      <c r="C24" s="60">
        <v>0</v>
      </c>
      <c r="D24" s="9" t="s">
        <v>84</v>
      </c>
      <c r="E24" s="43"/>
    </row>
    <row r="25" spans="1:5" ht="13.5" customHeight="1" thickBot="1" x14ac:dyDescent="0.3">
      <c r="A25" s="52" t="s">
        <v>9</v>
      </c>
      <c r="B25" s="61">
        <v>50</v>
      </c>
      <c r="C25" s="60">
        <v>0</v>
      </c>
      <c r="D25" s="15" t="s">
        <v>84</v>
      </c>
      <c r="E25" s="44"/>
    </row>
    <row r="26" spans="1:5" ht="13.5" customHeight="1" thickBot="1" x14ac:dyDescent="0.3">
      <c r="A26" s="53"/>
      <c r="B26" s="6"/>
      <c r="C26" s="32"/>
      <c r="D26" s="10"/>
      <c r="E26" s="45"/>
    </row>
    <row r="27" spans="1:5" ht="13.5" customHeight="1" thickBot="1" x14ac:dyDescent="0.3">
      <c r="A27" s="23" t="s">
        <v>10</v>
      </c>
      <c r="B27" s="22"/>
      <c r="C27" s="33"/>
      <c r="D27" s="20"/>
      <c r="E27" s="20"/>
    </row>
    <row r="28" spans="1:5" ht="13.5" customHeight="1" x14ac:dyDescent="0.25">
      <c r="A28" s="54" t="s">
        <v>11</v>
      </c>
      <c r="B28" s="59">
        <v>100</v>
      </c>
      <c r="C28" s="59">
        <v>0</v>
      </c>
      <c r="D28" s="14" t="s">
        <v>84</v>
      </c>
      <c r="E28" s="16"/>
    </row>
    <row r="29" spans="1:5" ht="13.5" customHeight="1" x14ac:dyDescent="0.25">
      <c r="A29" s="51" t="s">
        <v>12</v>
      </c>
      <c r="B29" s="60">
        <v>80</v>
      </c>
      <c r="C29" s="60">
        <v>0</v>
      </c>
      <c r="D29" s="9" t="s">
        <v>84</v>
      </c>
      <c r="E29" s="43"/>
    </row>
    <row r="30" spans="1:5" ht="13.5" customHeight="1" x14ac:dyDescent="0.25">
      <c r="A30" s="51" t="s">
        <v>13</v>
      </c>
      <c r="B30" s="60">
        <v>80</v>
      </c>
      <c r="C30" s="60">
        <v>0</v>
      </c>
      <c r="D30" s="9" t="s">
        <v>84</v>
      </c>
      <c r="E30" s="46"/>
    </row>
    <row r="31" spans="1:5" ht="13.5" customHeight="1" x14ac:dyDescent="0.25">
      <c r="A31" s="51" t="s">
        <v>14</v>
      </c>
      <c r="B31" s="60">
        <v>50</v>
      </c>
      <c r="C31" s="59">
        <v>0</v>
      </c>
      <c r="D31" s="14" t="s">
        <v>84</v>
      </c>
      <c r="E31" s="43"/>
    </row>
    <row r="32" spans="1:5" ht="13.5" customHeight="1" x14ac:dyDescent="0.25">
      <c r="A32" s="51" t="s">
        <v>15</v>
      </c>
      <c r="B32" s="60">
        <v>100</v>
      </c>
      <c r="C32" s="60">
        <v>75</v>
      </c>
      <c r="D32" s="14" t="s">
        <v>84</v>
      </c>
      <c r="E32" s="43"/>
    </row>
    <row r="33" spans="1:5" ht="13.5" customHeight="1" thickBot="1" x14ac:dyDescent="0.3">
      <c r="A33" s="52" t="s">
        <v>16</v>
      </c>
      <c r="B33" s="60">
        <v>100</v>
      </c>
      <c r="C33" s="60">
        <v>0</v>
      </c>
      <c r="D33" s="9" t="s">
        <v>84</v>
      </c>
      <c r="E33" s="47"/>
    </row>
    <row r="34" spans="1:5" ht="13.5" customHeight="1" thickBot="1" x14ac:dyDescent="0.3">
      <c r="A34" s="53"/>
      <c r="B34" s="6"/>
      <c r="C34" s="32"/>
      <c r="D34" s="10"/>
      <c r="E34" s="45"/>
    </row>
    <row r="35" spans="1:5" ht="13.5" customHeight="1" thickBot="1" x14ac:dyDescent="0.3">
      <c r="A35" s="23" t="s">
        <v>17</v>
      </c>
      <c r="B35" s="22"/>
      <c r="C35" s="33"/>
      <c r="D35" s="20"/>
      <c r="E35" s="20"/>
    </row>
    <row r="36" spans="1:5" ht="13.5" customHeight="1" x14ac:dyDescent="0.25">
      <c r="A36" s="50" t="s">
        <v>18</v>
      </c>
      <c r="B36" s="59">
        <v>100</v>
      </c>
      <c r="C36" s="59">
        <v>100</v>
      </c>
      <c r="D36" s="14" t="s">
        <v>84</v>
      </c>
      <c r="E36" s="14"/>
    </row>
    <row r="37" spans="1:5" ht="13.5" customHeight="1" x14ac:dyDescent="0.25">
      <c r="A37" s="51" t="s">
        <v>19</v>
      </c>
      <c r="B37" s="60">
        <v>72</v>
      </c>
      <c r="C37" s="60">
        <v>0</v>
      </c>
      <c r="D37" s="9" t="s">
        <v>84</v>
      </c>
      <c r="E37" s="9"/>
    </row>
    <row r="38" spans="1:5" ht="13.5" customHeight="1" x14ac:dyDescent="0.25">
      <c r="A38" s="51" t="s">
        <v>20</v>
      </c>
      <c r="B38" s="60">
        <v>90</v>
      </c>
      <c r="C38" s="60">
        <v>100</v>
      </c>
      <c r="D38" s="9" t="s">
        <v>84</v>
      </c>
      <c r="E38" s="43"/>
    </row>
    <row r="39" spans="1:5" ht="13.5" customHeight="1" x14ac:dyDescent="0.25">
      <c r="A39" s="51" t="s">
        <v>21</v>
      </c>
      <c r="B39" s="60">
        <v>85</v>
      </c>
      <c r="C39" s="59">
        <v>100</v>
      </c>
      <c r="D39" s="14" t="s">
        <v>84</v>
      </c>
      <c r="E39" s="9"/>
    </row>
    <row r="40" spans="1:5" ht="13.5" customHeight="1" x14ac:dyDescent="0.25">
      <c r="A40" s="51" t="s">
        <v>22</v>
      </c>
      <c r="B40" s="60">
        <v>90</v>
      </c>
      <c r="C40" s="60">
        <v>100</v>
      </c>
      <c r="D40" s="14" t="s">
        <v>84</v>
      </c>
      <c r="E40" s="9"/>
    </row>
    <row r="41" spans="1:5" ht="13.5" customHeight="1" x14ac:dyDescent="0.25">
      <c r="A41" s="51" t="s">
        <v>23</v>
      </c>
      <c r="B41" s="60">
        <v>100</v>
      </c>
      <c r="C41" s="60">
        <v>100</v>
      </c>
      <c r="D41" s="9" t="s">
        <v>84</v>
      </c>
      <c r="E41" s="43"/>
    </row>
    <row r="42" spans="1:5" ht="13.5" customHeight="1" x14ac:dyDescent="0.25">
      <c r="A42" s="51" t="s">
        <v>24</v>
      </c>
      <c r="B42" s="59">
        <v>80</v>
      </c>
      <c r="C42" s="59">
        <v>59.1</v>
      </c>
      <c r="D42" s="14" t="s">
        <v>84</v>
      </c>
      <c r="E42" s="9"/>
    </row>
    <row r="43" spans="1:5" ht="13.5" customHeight="1" thickBot="1" x14ac:dyDescent="0.3">
      <c r="A43" s="52" t="s">
        <v>25</v>
      </c>
      <c r="B43" s="60">
        <v>75</v>
      </c>
      <c r="C43" s="60">
        <v>62.5</v>
      </c>
      <c r="D43" s="9" t="s">
        <v>84</v>
      </c>
      <c r="E43" s="17"/>
    </row>
    <row r="44" spans="1:5" ht="13.5" customHeight="1" thickBot="1" x14ac:dyDescent="0.3">
      <c r="A44" s="53"/>
      <c r="B44" s="6"/>
      <c r="C44" s="32"/>
      <c r="D44" s="10"/>
      <c r="E44" s="45"/>
    </row>
    <row r="45" spans="1:5" ht="36.75" customHeight="1" thickBot="1" x14ac:dyDescent="0.3">
      <c r="A45" s="146" t="s">
        <v>214</v>
      </c>
      <c r="B45" s="22"/>
      <c r="C45" s="33"/>
      <c r="D45" s="23"/>
      <c r="E45" s="23"/>
    </row>
    <row r="46" spans="1:5" ht="13.5" customHeight="1" x14ac:dyDescent="0.25">
      <c r="A46" s="51" t="s">
        <v>27</v>
      </c>
      <c r="B46" s="59">
        <v>85</v>
      </c>
      <c r="C46" s="59">
        <v>72.5</v>
      </c>
      <c r="D46" s="14" t="s">
        <v>84</v>
      </c>
      <c r="E46" s="43"/>
    </row>
    <row r="47" spans="1:5" ht="13.5" customHeight="1" x14ac:dyDescent="0.25">
      <c r="A47" s="51" t="s">
        <v>28</v>
      </c>
      <c r="B47" s="60">
        <v>96</v>
      </c>
      <c r="C47" s="60">
        <v>0</v>
      </c>
      <c r="D47" s="9" t="s">
        <v>84</v>
      </c>
      <c r="E47" s="9"/>
    </row>
    <row r="48" spans="1:5" ht="13.5" customHeight="1" x14ac:dyDescent="0.25">
      <c r="A48" s="51" t="s">
        <v>29</v>
      </c>
      <c r="B48" s="60">
        <v>80</v>
      </c>
      <c r="C48" s="60">
        <v>73.900000000000006</v>
      </c>
      <c r="D48" s="9" t="s">
        <v>84</v>
      </c>
      <c r="E48" s="9"/>
    </row>
    <row r="49" spans="1:5" ht="13.5" customHeight="1" x14ac:dyDescent="0.25">
      <c r="A49" s="51" t="s">
        <v>30</v>
      </c>
      <c r="B49" s="60">
        <v>60</v>
      </c>
      <c r="C49" s="59">
        <v>100</v>
      </c>
      <c r="D49" s="14" t="s">
        <v>84</v>
      </c>
      <c r="E49" s="9"/>
    </row>
    <row r="50" spans="1:5" ht="13.5" customHeight="1" x14ac:dyDescent="0.25">
      <c r="A50" s="51" t="s">
        <v>31</v>
      </c>
      <c r="B50" s="60">
        <v>80</v>
      </c>
      <c r="C50" s="60">
        <v>82.4</v>
      </c>
      <c r="D50" s="14" t="s">
        <v>84</v>
      </c>
      <c r="E50" s="43"/>
    </row>
    <row r="51" spans="1:5" ht="13.5" customHeight="1" x14ac:dyDescent="0.25">
      <c r="A51" s="51" t="s">
        <v>32</v>
      </c>
      <c r="B51" s="60">
        <v>80</v>
      </c>
      <c r="C51" s="60">
        <v>100</v>
      </c>
      <c r="D51" s="9" t="s">
        <v>84</v>
      </c>
      <c r="E51" s="43"/>
    </row>
    <row r="52" spans="1:5" ht="13.5" customHeight="1" x14ac:dyDescent="0.25">
      <c r="A52" s="51" t="s">
        <v>33</v>
      </c>
      <c r="B52" s="59">
        <v>85</v>
      </c>
      <c r="C52" s="59">
        <v>88.6</v>
      </c>
      <c r="D52" s="14" t="s">
        <v>84</v>
      </c>
      <c r="E52" s="43"/>
    </row>
    <row r="53" spans="1:5" ht="13.5" customHeight="1" x14ac:dyDescent="0.25">
      <c r="A53" s="51" t="s">
        <v>34</v>
      </c>
      <c r="B53" s="60">
        <v>80</v>
      </c>
      <c r="C53" s="60">
        <v>100</v>
      </c>
      <c r="D53" s="9" t="s">
        <v>84</v>
      </c>
      <c r="E53" s="43"/>
    </row>
    <row r="54" spans="1:5" ht="13.5" customHeight="1" x14ac:dyDescent="0.25">
      <c r="A54" s="51" t="s">
        <v>35</v>
      </c>
      <c r="B54" s="59">
        <v>100</v>
      </c>
      <c r="C54" s="59">
        <v>100</v>
      </c>
      <c r="D54" s="14" t="s">
        <v>84</v>
      </c>
      <c r="E54" s="48"/>
    </row>
    <row r="55" spans="1:5" ht="13.5" customHeight="1" x14ac:dyDescent="0.25">
      <c r="A55" s="51" t="s">
        <v>36</v>
      </c>
      <c r="B55" s="60">
        <v>85</v>
      </c>
      <c r="C55" s="60">
        <v>38.5</v>
      </c>
      <c r="D55" s="9" t="s">
        <v>84</v>
      </c>
      <c r="E55" s="43"/>
    </row>
    <row r="56" spans="1:5" ht="13.5" customHeight="1" x14ac:dyDescent="0.25">
      <c r="A56" s="51" t="s">
        <v>37</v>
      </c>
      <c r="B56" s="60">
        <v>95</v>
      </c>
      <c r="C56" s="60">
        <v>100</v>
      </c>
      <c r="D56" s="9" t="s">
        <v>84</v>
      </c>
      <c r="E56" s="43"/>
    </row>
    <row r="57" spans="1:5" ht="13.5" customHeight="1" thickBot="1" x14ac:dyDescent="0.3">
      <c r="A57" s="51" t="s">
        <v>38</v>
      </c>
      <c r="B57" s="60">
        <v>90</v>
      </c>
      <c r="C57" s="59">
        <v>0</v>
      </c>
      <c r="D57" s="14" t="s">
        <v>84</v>
      </c>
      <c r="E57" s="47"/>
    </row>
    <row r="58" spans="1:5" ht="13.5" customHeight="1" thickBot="1" x14ac:dyDescent="0.3">
      <c r="A58" s="53"/>
      <c r="B58" s="6"/>
      <c r="C58" s="32"/>
      <c r="D58" s="10"/>
      <c r="E58" s="45"/>
    </row>
    <row r="59" spans="1:5" ht="13.5" customHeight="1" thickBot="1" x14ac:dyDescent="0.3">
      <c r="A59" s="23" t="s">
        <v>39</v>
      </c>
      <c r="B59" s="22"/>
      <c r="C59" s="33"/>
      <c r="D59" s="20"/>
      <c r="E59" s="20"/>
    </row>
    <row r="60" spans="1:5" ht="13.5" customHeight="1" x14ac:dyDescent="0.25">
      <c r="A60" s="51" t="s">
        <v>40</v>
      </c>
      <c r="B60" s="59">
        <v>98</v>
      </c>
      <c r="C60" s="59">
        <v>89</v>
      </c>
      <c r="D60" s="14" t="s">
        <v>84</v>
      </c>
      <c r="E60" s="43"/>
    </row>
    <row r="61" spans="1:5" ht="13.5" customHeight="1" x14ac:dyDescent="0.25">
      <c r="A61" s="51" t="s">
        <v>41</v>
      </c>
      <c r="B61" s="60">
        <v>100</v>
      </c>
      <c r="C61" s="60">
        <v>0</v>
      </c>
      <c r="D61" s="9" t="s">
        <v>84</v>
      </c>
      <c r="E61" s="43"/>
    </row>
    <row r="62" spans="1:5" ht="13.5" customHeight="1" x14ac:dyDescent="0.25">
      <c r="A62" s="51" t="s">
        <v>42</v>
      </c>
      <c r="B62" s="60">
        <v>80</v>
      </c>
      <c r="C62" s="60">
        <v>0</v>
      </c>
      <c r="D62" s="9" t="s">
        <v>84</v>
      </c>
      <c r="E62" s="43"/>
    </row>
    <row r="63" spans="1:5" ht="13.5" customHeight="1" x14ac:dyDescent="0.25">
      <c r="A63" s="51" t="s">
        <v>43</v>
      </c>
      <c r="B63" s="60">
        <v>80</v>
      </c>
      <c r="C63" s="59">
        <v>50</v>
      </c>
      <c r="D63" s="14" t="s">
        <v>84</v>
      </c>
      <c r="E63" s="43"/>
    </row>
    <row r="64" spans="1:5" ht="13.5" customHeight="1" x14ac:dyDescent="0.25">
      <c r="A64" s="51" t="s">
        <v>44</v>
      </c>
      <c r="B64" s="60">
        <v>90</v>
      </c>
      <c r="C64" s="60">
        <v>0</v>
      </c>
      <c r="D64" s="14" t="s">
        <v>84</v>
      </c>
      <c r="E64" s="43"/>
    </row>
    <row r="65" spans="1:5" ht="13.5" customHeight="1" thickBot="1" x14ac:dyDescent="0.3">
      <c r="A65" s="52" t="s">
        <v>45</v>
      </c>
      <c r="B65" s="60">
        <v>80</v>
      </c>
      <c r="C65" s="60">
        <v>100</v>
      </c>
      <c r="D65" s="9" t="s">
        <v>84</v>
      </c>
      <c r="E65" s="47"/>
    </row>
    <row r="66" spans="1:5" ht="13.5" customHeight="1" thickBot="1" x14ac:dyDescent="0.3">
      <c r="A66" s="55"/>
      <c r="B66" s="7"/>
      <c r="C66" s="7"/>
      <c r="D66" s="11"/>
      <c r="E66" s="11"/>
    </row>
    <row r="67" spans="1:5" ht="13.5" customHeight="1" thickBot="1" x14ac:dyDescent="0.3">
      <c r="A67" s="27" t="s">
        <v>46</v>
      </c>
      <c r="B67" s="24"/>
      <c r="C67" s="37"/>
      <c r="D67" s="27"/>
      <c r="E67" s="27"/>
    </row>
    <row r="68" spans="1:5" ht="13.5" customHeight="1" x14ac:dyDescent="0.25">
      <c r="A68" s="50" t="s">
        <v>48</v>
      </c>
      <c r="B68" s="59">
        <v>90</v>
      </c>
      <c r="C68" s="59">
        <v>91.7</v>
      </c>
      <c r="D68" s="14" t="s">
        <v>84</v>
      </c>
      <c r="E68" s="42"/>
    </row>
    <row r="69" spans="1:5" ht="13.5" customHeight="1" x14ac:dyDescent="0.25">
      <c r="A69" s="51" t="s">
        <v>51</v>
      </c>
      <c r="B69" s="83">
        <v>100</v>
      </c>
      <c r="C69" s="60">
        <v>0</v>
      </c>
      <c r="D69" s="9" t="s">
        <v>84</v>
      </c>
      <c r="E69" s="9"/>
    </row>
    <row r="70" spans="1:5" ht="13.5" customHeight="1" x14ac:dyDescent="0.25">
      <c r="A70" s="51" t="s">
        <v>50</v>
      </c>
      <c r="B70" s="60">
        <v>80</v>
      </c>
      <c r="C70" s="60">
        <v>88.5</v>
      </c>
      <c r="D70" s="9" t="s">
        <v>84</v>
      </c>
      <c r="E70" s="9"/>
    </row>
    <row r="71" spans="1:5" ht="13.5" customHeight="1" x14ac:dyDescent="0.25">
      <c r="A71" s="51" t="s">
        <v>49</v>
      </c>
      <c r="B71" s="60">
        <v>82</v>
      </c>
      <c r="C71" s="59">
        <v>0</v>
      </c>
      <c r="D71" s="14" t="s">
        <v>84</v>
      </c>
      <c r="E71" s="43"/>
    </row>
    <row r="72" spans="1:5" ht="13.5" customHeight="1" thickBot="1" x14ac:dyDescent="0.3">
      <c r="A72" s="52" t="s">
        <v>47</v>
      </c>
      <c r="B72" s="60">
        <v>90</v>
      </c>
      <c r="C72" s="60">
        <v>84.8</v>
      </c>
      <c r="D72" s="14" t="s">
        <v>84</v>
      </c>
      <c r="E72" s="47"/>
    </row>
    <row r="73" spans="1:5" ht="13.5" customHeight="1" thickBot="1" x14ac:dyDescent="0.3">
      <c r="A73" s="53"/>
      <c r="B73" s="6"/>
      <c r="C73" s="32"/>
      <c r="D73" s="10"/>
      <c r="E73" s="45"/>
    </row>
    <row r="74" spans="1:5" ht="13.5" customHeight="1" thickBot="1" x14ac:dyDescent="0.3">
      <c r="A74" s="27" t="s">
        <v>52</v>
      </c>
      <c r="B74" s="24"/>
      <c r="C74" s="37"/>
      <c r="D74" s="26"/>
      <c r="E74" s="26"/>
    </row>
    <row r="75" spans="1:5" ht="13.5" customHeight="1" x14ac:dyDescent="0.25">
      <c r="A75" s="51" t="s">
        <v>55</v>
      </c>
      <c r="B75" s="59">
        <v>92</v>
      </c>
      <c r="C75" s="59">
        <v>100</v>
      </c>
      <c r="D75" s="14" t="s">
        <v>84</v>
      </c>
      <c r="E75" s="43"/>
    </row>
    <row r="76" spans="1:5" ht="13.5" customHeight="1" x14ac:dyDescent="0.25">
      <c r="A76" s="51" t="s">
        <v>53</v>
      </c>
      <c r="B76" s="60">
        <v>100</v>
      </c>
      <c r="C76" s="60">
        <v>83.7</v>
      </c>
      <c r="D76" s="9" t="s">
        <v>84</v>
      </c>
      <c r="E76" s="9"/>
    </row>
    <row r="77" spans="1:5" ht="13.5" customHeight="1" x14ac:dyDescent="0.25">
      <c r="A77" s="51" t="s">
        <v>54</v>
      </c>
      <c r="B77" s="60">
        <v>80</v>
      </c>
      <c r="C77" s="60">
        <v>100</v>
      </c>
      <c r="D77" s="9" t="s">
        <v>84</v>
      </c>
      <c r="E77" s="9"/>
    </row>
    <row r="78" spans="1:5" ht="13.5" customHeight="1" x14ac:dyDescent="0.25">
      <c r="A78" s="51" t="s">
        <v>57</v>
      </c>
      <c r="B78" s="60">
        <v>80</v>
      </c>
      <c r="C78" s="59">
        <v>86.2</v>
      </c>
      <c r="D78" s="14" t="s">
        <v>84</v>
      </c>
      <c r="E78" s="43"/>
    </row>
    <row r="79" spans="1:5" ht="13.5" customHeight="1" x14ac:dyDescent="0.25">
      <c r="A79" s="51" t="s">
        <v>58</v>
      </c>
      <c r="B79" s="60">
        <v>60</v>
      </c>
      <c r="C79" s="60">
        <v>93.8</v>
      </c>
      <c r="D79" s="14" t="s">
        <v>84</v>
      </c>
      <c r="E79" s="43"/>
    </row>
    <row r="80" spans="1:5" ht="13.5" customHeight="1" thickBot="1" x14ac:dyDescent="0.3">
      <c r="A80" s="52" t="s">
        <v>56</v>
      </c>
      <c r="B80" s="59">
        <v>90</v>
      </c>
      <c r="C80" s="59">
        <v>100</v>
      </c>
      <c r="D80" s="14" t="s">
        <v>84</v>
      </c>
      <c r="E80" s="47"/>
    </row>
    <row r="81" spans="1:9" ht="13.5" customHeight="1" thickBot="1" x14ac:dyDescent="0.3">
      <c r="A81" s="53"/>
      <c r="B81" s="6"/>
      <c r="C81" s="32"/>
      <c r="D81" s="10"/>
      <c r="E81" s="45"/>
    </row>
    <row r="82" spans="1:9" ht="13.5" customHeight="1" thickBot="1" x14ac:dyDescent="0.3">
      <c r="A82" s="27" t="s">
        <v>212</v>
      </c>
      <c r="B82" s="13"/>
      <c r="C82" s="38"/>
      <c r="D82" s="25"/>
      <c r="E82" s="25"/>
    </row>
    <row r="83" spans="1:9" ht="13.5" customHeight="1" x14ac:dyDescent="0.25">
      <c r="A83" s="51" t="s">
        <v>60</v>
      </c>
      <c r="B83" s="60">
        <v>80</v>
      </c>
      <c r="C83" s="59">
        <v>94.1</v>
      </c>
      <c r="D83" s="14" t="s">
        <v>84</v>
      </c>
      <c r="E83" s="9"/>
    </row>
    <row r="84" spans="1:9" ht="13.5" customHeight="1" x14ac:dyDescent="0.25">
      <c r="A84" s="51" t="s">
        <v>61</v>
      </c>
      <c r="B84" s="60">
        <v>100</v>
      </c>
      <c r="C84" s="60">
        <v>100</v>
      </c>
      <c r="D84" s="9" t="s">
        <v>84</v>
      </c>
      <c r="E84" s="9"/>
    </row>
    <row r="85" spans="1:9" ht="13.5" customHeight="1" x14ac:dyDescent="0.25">
      <c r="A85" s="51" t="s">
        <v>62</v>
      </c>
      <c r="B85" s="60">
        <v>100</v>
      </c>
      <c r="C85" s="60">
        <v>100</v>
      </c>
      <c r="D85" s="9" t="s">
        <v>84</v>
      </c>
      <c r="E85" s="9"/>
    </row>
    <row r="86" spans="1:9" ht="13.5" customHeight="1" x14ac:dyDescent="0.25">
      <c r="A86" s="51" t="s">
        <v>63</v>
      </c>
      <c r="B86" s="60">
        <v>80</v>
      </c>
      <c r="C86" s="59">
        <v>83.3</v>
      </c>
      <c r="D86" s="14" t="s">
        <v>84</v>
      </c>
      <c r="E86" s="43"/>
    </row>
    <row r="87" spans="1:9" ht="13.5" customHeight="1" thickBot="1" x14ac:dyDescent="0.3">
      <c r="A87" s="51" t="s">
        <v>64</v>
      </c>
      <c r="B87" s="60">
        <v>90</v>
      </c>
      <c r="C87" s="60">
        <v>66.7</v>
      </c>
      <c r="D87" s="14" t="s">
        <v>84</v>
      </c>
      <c r="E87" s="9"/>
    </row>
    <row r="88" spans="1:9" ht="13.5" customHeight="1" thickBot="1" x14ac:dyDescent="0.3">
      <c r="A88" s="53"/>
      <c r="B88" s="6"/>
      <c r="C88" s="32"/>
      <c r="D88" s="10"/>
      <c r="E88" s="45"/>
    </row>
    <row r="89" spans="1:9" ht="13.5" customHeight="1" thickBot="1" x14ac:dyDescent="0.3">
      <c r="A89" s="27" t="s">
        <v>65</v>
      </c>
      <c r="B89" s="13"/>
      <c r="C89" s="38"/>
      <c r="D89" s="25"/>
      <c r="E89" s="25"/>
    </row>
    <row r="90" spans="1:9" ht="13.5" customHeight="1" x14ac:dyDescent="0.25">
      <c r="A90" s="51" t="s">
        <v>66</v>
      </c>
      <c r="B90" s="60">
        <v>100</v>
      </c>
      <c r="C90" s="59">
        <v>100</v>
      </c>
      <c r="D90" s="14" t="s">
        <v>84</v>
      </c>
      <c r="E90" s="43"/>
    </row>
    <row r="91" spans="1:9" ht="13.5" customHeight="1" x14ac:dyDescent="0.25">
      <c r="A91" s="51" t="s">
        <v>67</v>
      </c>
      <c r="B91" s="60">
        <v>87</v>
      </c>
      <c r="C91" s="60">
        <v>100</v>
      </c>
      <c r="D91" s="9" t="s">
        <v>84</v>
      </c>
      <c r="E91" s="43"/>
    </row>
    <row r="92" spans="1:9" ht="13.5" customHeight="1" x14ac:dyDescent="0.25">
      <c r="A92" s="51" t="s">
        <v>68</v>
      </c>
      <c r="B92" s="60">
        <v>90</v>
      </c>
      <c r="C92" s="60">
        <v>82</v>
      </c>
      <c r="D92" s="9" t="s">
        <v>84</v>
      </c>
      <c r="E92" s="43"/>
    </row>
    <row r="93" spans="1:9" ht="13.5" customHeight="1" x14ac:dyDescent="0.25">
      <c r="A93" s="51" t="s">
        <v>69</v>
      </c>
      <c r="B93" s="60">
        <v>50</v>
      </c>
      <c r="C93" s="59">
        <v>50</v>
      </c>
      <c r="D93" s="14" t="s">
        <v>84</v>
      </c>
      <c r="E93" s="9"/>
    </row>
    <row r="94" spans="1:9" ht="13.5" customHeight="1" thickBot="1" x14ac:dyDescent="0.3">
      <c r="A94" s="52" t="s">
        <v>70</v>
      </c>
      <c r="B94" s="60">
        <v>90</v>
      </c>
      <c r="C94" s="60">
        <v>73.900000000000006</v>
      </c>
      <c r="D94" s="14" t="s">
        <v>84</v>
      </c>
      <c r="E94" s="47"/>
      <c r="I94" s="2" t="s">
        <v>71</v>
      </c>
    </row>
    <row r="95" spans="1:9" ht="9.75" customHeight="1" thickBot="1" x14ac:dyDescent="0.3">
      <c r="A95" s="53"/>
      <c r="B95" s="6"/>
      <c r="C95" s="32"/>
      <c r="D95" s="10"/>
      <c r="E95" s="45"/>
    </row>
    <row r="96" spans="1:9" ht="15.75" thickBot="1" x14ac:dyDescent="0.3">
      <c r="A96" s="27" t="s">
        <v>72</v>
      </c>
      <c r="B96" s="100">
        <v>85</v>
      </c>
      <c r="C96" s="100">
        <v>82.6</v>
      </c>
      <c r="D96" s="185" t="s">
        <v>84</v>
      </c>
      <c r="E96" s="25"/>
    </row>
    <row r="97" spans="1:2" x14ac:dyDescent="0.25">
      <c r="A97" s="3" t="s">
        <v>82</v>
      </c>
      <c r="B97" s="3"/>
    </row>
    <row r="98" spans="1:2" x14ac:dyDescent="0.25">
      <c r="A98" s="3" t="s">
        <v>83</v>
      </c>
    </row>
    <row r="99" spans="1:2" x14ac:dyDescent="0.25">
      <c r="A99" s="40"/>
      <c r="B99" s="40"/>
    </row>
  </sheetData>
  <mergeCells count="13">
    <mergeCell ref="A8:E8"/>
    <mergeCell ref="A9:E9"/>
    <mergeCell ref="A10:E10"/>
    <mergeCell ref="A12:E12"/>
    <mergeCell ref="A13:E13"/>
    <mergeCell ref="A11:E11"/>
    <mergeCell ref="A6:E6"/>
    <mergeCell ref="A7:E7"/>
    <mergeCell ref="A3:E3"/>
    <mergeCell ref="A1:E1"/>
    <mergeCell ref="A2:E2"/>
    <mergeCell ref="A4:E4"/>
    <mergeCell ref="A5:E5"/>
  </mergeCells>
  <pageMargins left="0.51181102362204722" right="0.24" top="0.34" bottom="0.28000000000000003" header="0.17" footer="0.17"/>
  <pageSetup paperSize="9" scale="58" orientation="portrait" r:id="rId1"/>
  <colBreaks count="1" manualBreakCount="1">
    <brk id="5"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99"/>
  <sheetViews>
    <sheetView view="pageBreakPreview" zoomScale="110" zoomScaleNormal="160" zoomScaleSheetLayoutView="110" workbookViewId="0">
      <selection activeCell="E109" sqref="E109"/>
    </sheetView>
  </sheetViews>
  <sheetFormatPr defaultColWidth="30.85546875" defaultRowHeight="15" x14ac:dyDescent="0.25"/>
  <cols>
    <col min="1" max="1" width="38.5703125" customWidth="1"/>
    <col min="2" max="2" width="15.140625" customWidth="1"/>
    <col min="3" max="3" width="13.28515625" customWidth="1"/>
    <col min="4" max="4" width="13.7109375" customWidth="1"/>
    <col min="5" max="5" width="51.42578125" customWidth="1"/>
  </cols>
  <sheetData>
    <row r="1" spans="1:10" x14ac:dyDescent="0.25">
      <c r="A1" s="200" t="s">
        <v>73</v>
      </c>
      <c r="B1" s="200"/>
      <c r="C1" s="200"/>
      <c r="D1" s="200"/>
      <c r="E1" s="200"/>
      <c r="F1" s="1"/>
      <c r="G1" s="1"/>
      <c r="H1" s="1"/>
    </row>
    <row r="2" spans="1:10" x14ac:dyDescent="0.25">
      <c r="A2" s="200" t="s">
        <v>74</v>
      </c>
      <c r="B2" s="200"/>
      <c r="C2" s="200"/>
      <c r="D2" s="200"/>
      <c r="E2" s="200"/>
      <c r="F2" s="1"/>
      <c r="G2" s="1"/>
      <c r="H2" s="1"/>
    </row>
    <row r="3" spans="1:10" ht="9" customHeight="1" x14ac:dyDescent="0.25">
      <c r="A3" s="201"/>
      <c r="B3" s="201"/>
      <c r="C3" s="201"/>
      <c r="D3" s="201"/>
      <c r="E3" s="201"/>
      <c r="F3" s="67"/>
      <c r="G3" s="67"/>
      <c r="H3" s="67"/>
    </row>
    <row r="4" spans="1:10" x14ac:dyDescent="0.25">
      <c r="A4" s="200" t="s">
        <v>99</v>
      </c>
      <c r="B4" s="200"/>
      <c r="C4" s="200"/>
      <c r="D4" s="200"/>
      <c r="E4" s="200"/>
      <c r="F4" s="67"/>
      <c r="G4" s="67"/>
      <c r="H4" s="67"/>
    </row>
    <row r="5" spans="1:10" ht="9" customHeight="1" x14ac:dyDescent="0.25">
      <c r="A5" s="206"/>
      <c r="B5" s="206"/>
      <c r="C5" s="206"/>
      <c r="D5" s="206"/>
      <c r="E5" s="206"/>
      <c r="F5" s="67"/>
      <c r="G5" s="67"/>
      <c r="H5" s="67"/>
    </row>
    <row r="6" spans="1:10" ht="38.25" customHeight="1" x14ac:dyDescent="0.25">
      <c r="A6" s="202" t="s">
        <v>105</v>
      </c>
      <c r="B6" s="202"/>
      <c r="C6" s="202"/>
      <c r="D6" s="202"/>
      <c r="E6" s="202"/>
      <c r="F6" s="41"/>
      <c r="G6" s="41"/>
      <c r="H6" s="41"/>
      <c r="I6" s="41"/>
      <c r="J6" s="4"/>
    </row>
    <row r="7" spans="1:10" ht="11.25" customHeight="1" x14ac:dyDescent="0.25">
      <c r="A7" s="202"/>
      <c r="B7" s="202"/>
      <c r="C7" s="202"/>
      <c r="D7" s="202"/>
      <c r="E7" s="202"/>
      <c r="F7" s="4"/>
      <c r="G7" s="4"/>
      <c r="H7" s="4"/>
      <c r="I7" s="4"/>
      <c r="J7" s="4"/>
    </row>
    <row r="8" spans="1:10" ht="37.5" customHeight="1" x14ac:dyDescent="0.25">
      <c r="A8" s="202" t="s">
        <v>106</v>
      </c>
      <c r="B8" s="202"/>
      <c r="C8" s="202"/>
      <c r="D8" s="202"/>
      <c r="E8" s="202"/>
      <c r="F8" s="4"/>
      <c r="G8" s="4"/>
      <c r="H8" s="4"/>
      <c r="I8" s="4"/>
      <c r="J8" s="4"/>
    </row>
    <row r="9" spans="1:10" ht="13.5" customHeight="1" x14ac:dyDescent="0.25">
      <c r="A9" s="202"/>
      <c r="B9" s="202"/>
      <c r="C9" s="202"/>
      <c r="D9" s="202"/>
      <c r="E9" s="202"/>
      <c r="F9" s="4"/>
      <c r="G9" s="4"/>
      <c r="H9" s="4"/>
      <c r="I9" s="4"/>
      <c r="J9" s="4"/>
    </row>
    <row r="10" spans="1:10" ht="24" customHeight="1" x14ac:dyDescent="0.25">
      <c r="A10" s="198" t="s">
        <v>117</v>
      </c>
      <c r="B10" s="198"/>
      <c r="C10" s="198"/>
      <c r="D10" s="198"/>
      <c r="E10" s="198"/>
      <c r="F10" s="4"/>
      <c r="G10" s="4"/>
      <c r="H10" s="4"/>
      <c r="I10" s="4"/>
      <c r="J10" s="4"/>
    </row>
    <row r="11" spans="1:10" ht="30.75" customHeight="1" x14ac:dyDescent="0.25">
      <c r="A11" s="198" t="s">
        <v>152</v>
      </c>
      <c r="B11" s="198"/>
      <c r="C11" s="198"/>
      <c r="D11" s="198"/>
      <c r="E11" s="198"/>
      <c r="F11" s="4"/>
      <c r="G11" s="4"/>
      <c r="H11" s="4"/>
      <c r="I11" s="4"/>
      <c r="J11" s="4"/>
    </row>
    <row r="12" spans="1:10" ht="17.25" customHeight="1" x14ac:dyDescent="0.25">
      <c r="A12" s="208" t="s">
        <v>139</v>
      </c>
      <c r="B12" s="208"/>
      <c r="C12" s="208"/>
      <c r="D12" s="208"/>
      <c r="E12" s="208"/>
      <c r="F12" s="4"/>
      <c r="G12" s="4"/>
      <c r="H12" s="4"/>
      <c r="I12" s="4"/>
      <c r="J12" s="4"/>
    </row>
    <row r="13" spans="1:10" ht="12.75" customHeight="1" x14ac:dyDescent="0.25">
      <c r="A13" s="209"/>
      <c r="B13" s="209"/>
      <c r="C13" s="209"/>
      <c r="D13" s="209"/>
      <c r="E13" s="209"/>
    </row>
    <row r="14" spans="1:10" ht="61.5" customHeight="1" x14ac:dyDescent="0.25">
      <c r="A14" s="91" t="s">
        <v>77</v>
      </c>
      <c r="B14" s="92" t="s">
        <v>81</v>
      </c>
      <c r="C14" s="92" t="s">
        <v>79</v>
      </c>
      <c r="D14" s="92" t="s">
        <v>80</v>
      </c>
      <c r="E14" s="92" t="s">
        <v>133</v>
      </c>
    </row>
    <row r="15" spans="1:10" ht="7.5" customHeight="1" thickBot="1" x14ac:dyDescent="0.3">
      <c r="A15" s="50"/>
      <c r="B15" s="69"/>
      <c r="C15" s="30"/>
      <c r="D15" s="14"/>
      <c r="E15" s="14"/>
    </row>
    <row r="16" spans="1:10" ht="15.75" thickBot="1" x14ac:dyDescent="0.3">
      <c r="A16" s="19" t="s">
        <v>0</v>
      </c>
      <c r="B16" s="21"/>
      <c r="C16" s="29">
        <v>19.78</v>
      </c>
      <c r="D16" s="19"/>
      <c r="E16" s="19"/>
    </row>
    <row r="17" spans="1:5" ht="13.5" customHeight="1" x14ac:dyDescent="0.25">
      <c r="A17" s="50" t="s">
        <v>1</v>
      </c>
      <c r="B17" s="59">
        <v>2.9</v>
      </c>
      <c r="C17" s="113">
        <v>0</v>
      </c>
      <c r="D17" s="147" t="s">
        <v>132</v>
      </c>
      <c r="E17" s="42"/>
    </row>
    <row r="18" spans="1:5" ht="13.5" customHeight="1" x14ac:dyDescent="0.25">
      <c r="A18" s="51" t="s">
        <v>2</v>
      </c>
      <c r="B18" s="60">
        <v>138.30000000000001</v>
      </c>
      <c r="C18" s="114">
        <v>123.1248991881284</v>
      </c>
      <c r="D18" s="147" t="s">
        <v>132</v>
      </c>
      <c r="E18" s="9"/>
    </row>
    <row r="19" spans="1:5" ht="13.5" customHeight="1" x14ac:dyDescent="0.25">
      <c r="A19" s="51" t="s">
        <v>3</v>
      </c>
      <c r="B19" s="60">
        <v>40</v>
      </c>
      <c r="C19" s="114">
        <v>7.3731350669272837</v>
      </c>
      <c r="D19" s="147" t="s">
        <v>132</v>
      </c>
      <c r="E19" s="43"/>
    </row>
    <row r="20" spans="1:5" ht="13.5" customHeight="1" x14ac:dyDescent="0.25">
      <c r="A20" s="51" t="s">
        <v>4</v>
      </c>
      <c r="B20" s="60">
        <v>3</v>
      </c>
      <c r="C20" s="114">
        <v>8.6637952373879905</v>
      </c>
      <c r="D20" s="147" t="s">
        <v>132</v>
      </c>
      <c r="E20" s="43"/>
    </row>
    <row r="21" spans="1:5" ht="13.5" customHeight="1" x14ac:dyDescent="0.25">
      <c r="A21" s="51" t="s">
        <v>5</v>
      </c>
      <c r="B21" s="60">
        <v>69</v>
      </c>
      <c r="C21" s="114">
        <v>35.987654320987652</v>
      </c>
      <c r="D21" s="147" t="s">
        <v>132</v>
      </c>
      <c r="E21" s="9"/>
    </row>
    <row r="22" spans="1:5" ht="13.5" customHeight="1" x14ac:dyDescent="0.25">
      <c r="A22" s="51" t="s">
        <v>6</v>
      </c>
      <c r="B22" s="60">
        <v>30</v>
      </c>
      <c r="C22" s="114">
        <v>20.574899478141841</v>
      </c>
      <c r="D22" s="147" t="s">
        <v>132</v>
      </c>
      <c r="E22" s="43"/>
    </row>
    <row r="23" spans="1:5" ht="13.5" customHeight="1" x14ac:dyDescent="0.25">
      <c r="A23" s="51" t="s">
        <v>7</v>
      </c>
      <c r="B23" s="60">
        <v>86.94</v>
      </c>
      <c r="C23" s="113">
        <v>11.742627345844504</v>
      </c>
      <c r="D23" s="147" t="s">
        <v>132</v>
      </c>
      <c r="E23" s="43"/>
    </row>
    <row r="24" spans="1:5" ht="13.5" customHeight="1" x14ac:dyDescent="0.25">
      <c r="A24" s="50" t="s">
        <v>8</v>
      </c>
      <c r="B24" s="59">
        <v>17</v>
      </c>
      <c r="C24" s="114">
        <v>9.9445032560228412</v>
      </c>
      <c r="D24" s="147" t="s">
        <v>132</v>
      </c>
      <c r="E24" s="43"/>
    </row>
    <row r="25" spans="1:5" ht="13.5" customHeight="1" thickBot="1" x14ac:dyDescent="0.3">
      <c r="A25" s="52" t="s">
        <v>9</v>
      </c>
      <c r="B25" s="61">
        <v>0</v>
      </c>
      <c r="C25" s="114">
        <v>1.1807642765135251</v>
      </c>
      <c r="D25" s="147" t="s">
        <v>132</v>
      </c>
      <c r="E25" s="44"/>
    </row>
    <row r="26" spans="1:5" ht="13.5" customHeight="1" thickBot="1" x14ac:dyDescent="0.3">
      <c r="A26" s="53"/>
      <c r="B26" s="6"/>
      <c r="C26" s="32"/>
      <c r="D26" s="10"/>
      <c r="E26" s="45"/>
    </row>
    <row r="27" spans="1:5" ht="13.5" customHeight="1" thickBot="1" x14ac:dyDescent="0.3">
      <c r="A27" s="27" t="s">
        <v>10</v>
      </c>
      <c r="B27" s="13"/>
      <c r="C27" s="29">
        <v>24.97</v>
      </c>
      <c r="D27" s="25"/>
      <c r="E27" s="25"/>
    </row>
    <row r="28" spans="1:5" ht="13.5" customHeight="1" x14ac:dyDescent="0.25">
      <c r="A28" s="54" t="s">
        <v>11</v>
      </c>
      <c r="B28" s="59">
        <v>104</v>
      </c>
      <c r="C28" s="113">
        <v>33.187106618348274</v>
      </c>
      <c r="D28" s="147" t="s">
        <v>132</v>
      </c>
      <c r="E28" s="16"/>
    </row>
    <row r="29" spans="1:5" ht="13.5" customHeight="1" x14ac:dyDescent="0.25">
      <c r="A29" s="51" t="s">
        <v>12</v>
      </c>
      <c r="B29" s="60">
        <v>40</v>
      </c>
      <c r="C29" s="114">
        <v>162.66094420600857</v>
      </c>
      <c r="D29" s="147" t="s">
        <v>132</v>
      </c>
      <c r="E29" s="43"/>
    </row>
    <row r="30" spans="1:5" ht="13.5" customHeight="1" x14ac:dyDescent="0.25">
      <c r="A30" s="51" t="s">
        <v>13</v>
      </c>
      <c r="B30" s="60">
        <v>15</v>
      </c>
      <c r="C30" s="114">
        <v>2.7980266548855015</v>
      </c>
      <c r="D30" s="147" t="s">
        <v>132</v>
      </c>
      <c r="E30" s="46"/>
    </row>
    <row r="31" spans="1:5" ht="13.5" customHeight="1" x14ac:dyDescent="0.25">
      <c r="A31" s="51" t="s">
        <v>14</v>
      </c>
      <c r="B31" s="60">
        <v>45</v>
      </c>
      <c r="C31" s="114">
        <v>25.545272500947124</v>
      </c>
      <c r="D31" s="147" t="s">
        <v>132</v>
      </c>
      <c r="E31" s="43"/>
    </row>
    <row r="32" spans="1:5" ht="13.5" customHeight="1" x14ac:dyDescent="0.25">
      <c r="A32" s="51" t="s">
        <v>15</v>
      </c>
      <c r="B32" s="60">
        <v>30.37</v>
      </c>
      <c r="C32" s="114">
        <v>15.892656275108468</v>
      </c>
      <c r="D32" s="147" t="s">
        <v>132</v>
      </c>
      <c r="E32" s="43"/>
    </row>
    <row r="33" spans="1:5" ht="13.5" customHeight="1" thickBot="1" x14ac:dyDescent="0.3">
      <c r="A33" s="52" t="s">
        <v>16</v>
      </c>
      <c r="B33" s="60">
        <v>100</v>
      </c>
      <c r="C33" s="114">
        <v>31.334739379331122</v>
      </c>
      <c r="D33" s="147" t="s">
        <v>132</v>
      </c>
      <c r="E33" s="47"/>
    </row>
    <row r="34" spans="1:5" ht="13.5" customHeight="1" thickBot="1" x14ac:dyDescent="0.3">
      <c r="A34" s="53"/>
      <c r="B34" s="6"/>
      <c r="C34" s="32"/>
      <c r="D34" s="10"/>
      <c r="E34" s="45"/>
    </row>
    <row r="35" spans="1:5" ht="13.5" customHeight="1" thickBot="1" x14ac:dyDescent="0.3">
      <c r="A35" s="23" t="s">
        <v>17</v>
      </c>
      <c r="B35" s="22"/>
      <c r="C35" s="33">
        <v>6.06</v>
      </c>
      <c r="D35" s="20"/>
      <c r="E35" s="20"/>
    </row>
    <row r="36" spans="1:5" ht="13.5" customHeight="1" x14ac:dyDescent="0.25">
      <c r="A36" s="50" t="s">
        <v>18</v>
      </c>
      <c r="B36" s="59">
        <v>100</v>
      </c>
      <c r="C36" s="113">
        <v>0.55322848336362918</v>
      </c>
      <c r="D36" s="147" t="s">
        <v>132</v>
      </c>
      <c r="E36" s="14"/>
    </row>
    <row r="37" spans="1:5" ht="13.5" customHeight="1" x14ac:dyDescent="0.25">
      <c r="A37" s="51" t="s">
        <v>19</v>
      </c>
      <c r="B37" s="60">
        <v>90</v>
      </c>
      <c r="C37" s="114">
        <v>0.10127095042786977</v>
      </c>
      <c r="D37" s="147" t="s">
        <v>132</v>
      </c>
      <c r="E37" s="9"/>
    </row>
    <row r="38" spans="1:5" ht="13.5" customHeight="1" x14ac:dyDescent="0.25">
      <c r="A38" s="51" t="s">
        <v>20</v>
      </c>
      <c r="B38" s="60">
        <v>1</v>
      </c>
      <c r="C38" s="114">
        <v>0.48441789116744716</v>
      </c>
      <c r="D38" s="147" t="s">
        <v>132</v>
      </c>
      <c r="E38" s="43"/>
    </row>
    <row r="39" spans="1:5" ht="13.5" customHeight="1" x14ac:dyDescent="0.25">
      <c r="A39" s="51" t="s">
        <v>21</v>
      </c>
      <c r="B39" s="60">
        <v>0.4</v>
      </c>
      <c r="C39" s="114">
        <v>0.31690698779908094</v>
      </c>
      <c r="D39" s="147" t="s">
        <v>132</v>
      </c>
      <c r="E39" s="9"/>
    </row>
    <row r="40" spans="1:5" ht="13.5" customHeight="1" x14ac:dyDescent="0.25">
      <c r="A40" s="51" t="s">
        <v>22</v>
      </c>
      <c r="B40" s="60">
        <v>25</v>
      </c>
      <c r="C40" s="114">
        <v>26.639419041710759</v>
      </c>
      <c r="D40" s="147" t="s">
        <v>132</v>
      </c>
      <c r="E40" s="9"/>
    </row>
    <row r="41" spans="1:5" ht="13.5" customHeight="1" x14ac:dyDescent="0.25">
      <c r="A41" s="51" t="s">
        <v>23</v>
      </c>
      <c r="B41" s="60">
        <v>0</v>
      </c>
      <c r="C41" s="114">
        <v>7.6213703223839649E-2</v>
      </c>
      <c r="D41" s="147" t="s">
        <v>132</v>
      </c>
      <c r="E41" s="43"/>
    </row>
    <row r="42" spans="1:5" ht="13.5" customHeight="1" x14ac:dyDescent="0.25">
      <c r="A42" s="51" t="s">
        <v>24</v>
      </c>
      <c r="B42" s="59">
        <v>3</v>
      </c>
      <c r="C42" s="113">
        <v>1.9091576628553446</v>
      </c>
      <c r="D42" s="147" t="s">
        <v>132</v>
      </c>
      <c r="E42" s="9"/>
    </row>
    <row r="43" spans="1:5" ht="13.5" customHeight="1" thickBot="1" x14ac:dyDescent="0.3">
      <c r="A43" s="52" t="s">
        <v>25</v>
      </c>
      <c r="B43" s="60">
        <v>3.7</v>
      </c>
      <c r="C43" s="114">
        <v>1.8750344675453592</v>
      </c>
      <c r="D43" s="147" t="s">
        <v>132</v>
      </c>
      <c r="E43" s="17"/>
    </row>
    <row r="44" spans="1:5" ht="13.5" customHeight="1" thickBot="1" x14ac:dyDescent="0.3">
      <c r="A44" s="53"/>
      <c r="B44" s="6"/>
      <c r="C44" s="32"/>
      <c r="D44" s="10"/>
      <c r="E44" s="45"/>
    </row>
    <row r="45" spans="1:5" ht="28.5" customHeight="1" thickBot="1" x14ac:dyDescent="0.3">
      <c r="A45" s="146" t="s">
        <v>214</v>
      </c>
      <c r="B45" s="22"/>
      <c r="C45" s="33">
        <v>11.79</v>
      </c>
      <c r="D45" s="23"/>
      <c r="E45" s="23"/>
    </row>
    <row r="46" spans="1:5" ht="13.5" customHeight="1" x14ac:dyDescent="0.25">
      <c r="A46" s="51" t="s">
        <v>27</v>
      </c>
      <c r="B46" s="59">
        <v>2.76</v>
      </c>
      <c r="C46" s="113">
        <v>1.6687857596948505</v>
      </c>
      <c r="D46" s="147" t="s">
        <v>132</v>
      </c>
      <c r="E46" s="43"/>
    </row>
    <row r="47" spans="1:5" ht="13.5" customHeight="1" x14ac:dyDescent="0.25">
      <c r="A47" s="51" t="s">
        <v>28</v>
      </c>
      <c r="B47" s="60">
        <v>115.8</v>
      </c>
      <c r="C47" s="114">
        <v>140.27329732864547</v>
      </c>
      <c r="D47" s="147" t="s">
        <v>132</v>
      </c>
      <c r="E47" s="9"/>
    </row>
    <row r="48" spans="1:5" ht="13.5" customHeight="1" x14ac:dyDescent="0.25">
      <c r="A48" s="51" t="s">
        <v>29</v>
      </c>
      <c r="B48" s="60">
        <v>9</v>
      </c>
      <c r="C48" s="114">
        <v>7.7731433833486809</v>
      </c>
      <c r="D48" s="147" t="s">
        <v>132</v>
      </c>
      <c r="E48" s="9"/>
    </row>
    <row r="49" spans="1:5" ht="13.5" customHeight="1" x14ac:dyDescent="0.25">
      <c r="A49" s="51" t="s">
        <v>30</v>
      </c>
      <c r="B49" s="60">
        <v>10</v>
      </c>
      <c r="C49" s="114">
        <v>5.3861219921656414</v>
      </c>
      <c r="D49" s="147" t="s">
        <v>132</v>
      </c>
      <c r="E49" s="9"/>
    </row>
    <row r="50" spans="1:5" ht="13.5" customHeight="1" x14ac:dyDescent="0.25">
      <c r="A50" s="51" t="s">
        <v>31</v>
      </c>
      <c r="B50" s="60">
        <v>14</v>
      </c>
      <c r="C50" s="114">
        <v>7.5155771577842971</v>
      </c>
      <c r="D50" s="147" t="s">
        <v>132</v>
      </c>
      <c r="E50" s="43"/>
    </row>
    <row r="51" spans="1:5" ht="13.5" customHeight="1" x14ac:dyDescent="0.25">
      <c r="A51" s="51" t="s">
        <v>32</v>
      </c>
      <c r="B51" s="60">
        <v>1</v>
      </c>
      <c r="C51" s="114">
        <v>0.17049135608824634</v>
      </c>
      <c r="D51" s="147" t="s">
        <v>132</v>
      </c>
      <c r="E51" s="43"/>
    </row>
    <row r="52" spans="1:5" ht="13.5" customHeight="1" x14ac:dyDescent="0.25">
      <c r="A52" s="51" t="s">
        <v>33</v>
      </c>
      <c r="B52" s="59">
        <v>2.8010000000000002</v>
      </c>
      <c r="C52" s="113">
        <v>4.0469998199954063</v>
      </c>
      <c r="D52" s="147" t="s">
        <v>132</v>
      </c>
      <c r="E52" s="43"/>
    </row>
    <row r="53" spans="1:5" ht="13.5" customHeight="1" x14ac:dyDescent="0.25">
      <c r="A53" s="51" t="s">
        <v>34</v>
      </c>
      <c r="B53" s="60">
        <v>0</v>
      </c>
      <c r="C53" s="114">
        <v>0.13966480446927373</v>
      </c>
      <c r="D53" s="147" t="s">
        <v>132</v>
      </c>
      <c r="E53" s="43"/>
    </row>
    <row r="54" spans="1:5" ht="13.5" customHeight="1" x14ac:dyDescent="0.25">
      <c r="A54" s="51" t="s">
        <v>35</v>
      </c>
      <c r="B54" s="59">
        <v>10</v>
      </c>
      <c r="C54" s="113">
        <v>49.491143221671663</v>
      </c>
      <c r="D54" s="147" t="s">
        <v>132</v>
      </c>
      <c r="E54" s="48"/>
    </row>
    <row r="55" spans="1:5" ht="13.5" customHeight="1" x14ac:dyDescent="0.25">
      <c r="A55" s="51" t="s">
        <v>36</v>
      </c>
      <c r="B55" s="60">
        <v>5.8</v>
      </c>
      <c r="C55" s="114">
        <v>20.656136087484814</v>
      </c>
      <c r="D55" s="147" t="s">
        <v>132</v>
      </c>
      <c r="E55" s="43"/>
    </row>
    <row r="56" spans="1:5" ht="13.5" customHeight="1" x14ac:dyDescent="0.25">
      <c r="A56" s="51" t="s">
        <v>37</v>
      </c>
      <c r="B56" s="60">
        <v>54.5</v>
      </c>
      <c r="C56" s="114">
        <v>132.16698423696519</v>
      </c>
      <c r="D56" s="147" t="s">
        <v>132</v>
      </c>
      <c r="E56" s="43"/>
    </row>
    <row r="57" spans="1:5" ht="13.5" customHeight="1" thickBot="1" x14ac:dyDescent="0.3">
      <c r="A57" s="51" t="s">
        <v>38</v>
      </c>
      <c r="B57" s="60">
        <v>80</v>
      </c>
      <c r="C57" s="114">
        <v>240.74285323173098</v>
      </c>
      <c r="D57" s="147" t="s">
        <v>132</v>
      </c>
      <c r="E57" s="47"/>
    </row>
    <row r="58" spans="1:5" ht="13.5" customHeight="1" thickBot="1" x14ac:dyDescent="0.3">
      <c r="A58" s="53"/>
      <c r="B58" s="6"/>
      <c r="C58" s="32"/>
      <c r="D58" s="10"/>
      <c r="E58" s="45"/>
    </row>
    <row r="59" spans="1:5" ht="13.5" customHeight="1" thickBot="1" x14ac:dyDescent="0.3">
      <c r="A59" s="23" t="s">
        <v>39</v>
      </c>
      <c r="B59" s="22"/>
      <c r="C59" s="95">
        <v>1.7</v>
      </c>
      <c r="D59" s="20"/>
      <c r="E59" s="20"/>
    </row>
    <row r="60" spans="1:5" ht="13.5" customHeight="1" x14ac:dyDescent="0.25">
      <c r="A60" s="51" t="s">
        <v>40</v>
      </c>
      <c r="B60" s="59">
        <v>10</v>
      </c>
      <c r="C60" s="113">
        <v>2.6090575921545538</v>
      </c>
      <c r="D60" s="147" t="s">
        <v>132</v>
      </c>
      <c r="E60" s="43"/>
    </row>
    <row r="61" spans="1:5" ht="13.5" customHeight="1" x14ac:dyDescent="0.25">
      <c r="A61" s="51" t="s">
        <v>41</v>
      </c>
      <c r="B61" s="60">
        <v>1.5</v>
      </c>
      <c r="C61" s="114">
        <v>0.33185840707964603</v>
      </c>
      <c r="D61" s="147" t="s">
        <v>132</v>
      </c>
      <c r="E61" s="43"/>
    </row>
    <row r="62" spans="1:5" ht="13.5" customHeight="1" x14ac:dyDescent="0.25">
      <c r="A62" s="51" t="s">
        <v>42</v>
      </c>
      <c r="B62" s="60">
        <v>3</v>
      </c>
      <c r="C62" s="114">
        <v>0.53414727203357493</v>
      </c>
      <c r="D62" s="147" t="s">
        <v>132</v>
      </c>
      <c r="E62" s="43"/>
    </row>
    <row r="63" spans="1:5" ht="13.5" customHeight="1" x14ac:dyDescent="0.25">
      <c r="A63" s="51" t="s">
        <v>43</v>
      </c>
      <c r="B63" s="60">
        <v>0</v>
      </c>
      <c r="C63" s="114">
        <v>0.10932546190007653</v>
      </c>
      <c r="D63" s="147" t="s">
        <v>132</v>
      </c>
      <c r="E63" s="43"/>
    </row>
    <row r="64" spans="1:5" ht="13.5" customHeight="1" x14ac:dyDescent="0.25">
      <c r="A64" s="51" t="s">
        <v>44</v>
      </c>
      <c r="B64" s="60">
        <v>0.24</v>
      </c>
      <c r="C64" s="114">
        <v>1.1133899794901845</v>
      </c>
      <c r="D64" s="147" t="s">
        <v>132</v>
      </c>
      <c r="E64" s="43"/>
    </row>
    <row r="65" spans="1:5" ht="13.5" customHeight="1" thickBot="1" x14ac:dyDescent="0.3">
      <c r="A65" s="52" t="s">
        <v>45</v>
      </c>
      <c r="B65" s="60">
        <v>15.5</v>
      </c>
      <c r="C65" s="114">
        <v>0</v>
      </c>
      <c r="D65" s="147" t="s">
        <v>132</v>
      </c>
      <c r="E65" s="47"/>
    </row>
    <row r="66" spans="1:5" ht="13.5" customHeight="1" thickBot="1" x14ac:dyDescent="0.3">
      <c r="A66" s="53"/>
      <c r="B66" s="6"/>
      <c r="C66" s="32"/>
      <c r="D66" s="10"/>
      <c r="E66" s="45"/>
    </row>
    <row r="67" spans="1:5" ht="13.5" customHeight="1" thickBot="1" x14ac:dyDescent="0.3">
      <c r="A67" s="27" t="s">
        <v>46</v>
      </c>
      <c r="B67" s="13"/>
      <c r="C67" s="38">
        <v>1.66</v>
      </c>
      <c r="D67" s="25"/>
      <c r="E67" s="25"/>
    </row>
    <row r="68" spans="1:5" ht="13.5" customHeight="1" x14ac:dyDescent="0.25">
      <c r="A68" s="50" t="s">
        <v>48</v>
      </c>
      <c r="B68" s="59">
        <v>10</v>
      </c>
      <c r="C68" s="113">
        <v>3.2149172158816915E-2</v>
      </c>
      <c r="D68" s="147" t="s">
        <v>132</v>
      </c>
      <c r="E68" s="42"/>
    </row>
    <row r="69" spans="1:5" ht="13.5" customHeight="1" x14ac:dyDescent="0.25">
      <c r="A69" s="51" t="s">
        <v>51</v>
      </c>
      <c r="B69" s="83">
        <v>0</v>
      </c>
      <c r="C69" s="114">
        <v>0.16592920353982302</v>
      </c>
      <c r="D69" s="147" t="s">
        <v>132</v>
      </c>
      <c r="E69" s="9"/>
    </row>
    <row r="70" spans="1:5" ht="13.5" customHeight="1" x14ac:dyDescent="0.25">
      <c r="A70" s="51" t="s">
        <v>50</v>
      </c>
      <c r="B70" s="60">
        <v>15</v>
      </c>
      <c r="C70" s="114">
        <v>6.529209621993127</v>
      </c>
      <c r="D70" s="147" t="s">
        <v>132</v>
      </c>
      <c r="E70" s="9"/>
    </row>
    <row r="71" spans="1:5" ht="13.5" customHeight="1" x14ac:dyDescent="0.25">
      <c r="A71" s="51" t="s">
        <v>49</v>
      </c>
      <c r="B71" s="60">
        <v>0</v>
      </c>
      <c r="C71" s="114">
        <v>0</v>
      </c>
      <c r="D71" s="147" t="s">
        <v>132</v>
      </c>
      <c r="E71" s="43"/>
    </row>
    <row r="72" spans="1:5" ht="13.5" customHeight="1" thickBot="1" x14ac:dyDescent="0.3">
      <c r="A72" s="52" t="s">
        <v>47</v>
      </c>
      <c r="B72" s="60">
        <v>0.6</v>
      </c>
      <c r="C72" s="114">
        <v>1.7743709854856453E-2</v>
      </c>
      <c r="D72" s="147" t="s">
        <v>132</v>
      </c>
      <c r="E72" s="47"/>
    </row>
    <row r="73" spans="1:5" ht="13.5" customHeight="1" thickBot="1" x14ac:dyDescent="0.3">
      <c r="A73" s="53"/>
      <c r="B73" s="6"/>
      <c r="C73" s="32"/>
      <c r="D73" s="10"/>
      <c r="E73" s="45"/>
    </row>
    <row r="74" spans="1:5" ht="13.5" customHeight="1" thickBot="1" x14ac:dyDescent="0.3">
      <c r="A74" s="27" t="s">
        <v>52</v>
      </c>
      <c r="B74" s="24"/>
      <c r="C74" s="37">
        <v>38.18</v>
      </c>
      <c r="D74" s="26"/>
      <c r="E74" s="26"/>
    </row>
    <row r="75" spans="1:5" ht="13.5" customHeight="1" x14ac:dyDescent="0.25">
      <c r="A75" s="51" t="s">
        <v>55</v>
      </c>
      <c r="B75" s="59">
        <v>30</v>
      </c>
      <c r="C75" s="113">
        <v>19.067269040589093</v>
      </c>
      <c r="D75" s="147" t="s">
        <v>132</v>
      </c>
      <c r="E75" s="43"/>
    </row>
    <row r="76" spans="1:5" ht="13.5" customHeight="1" x14ac:dyDescent="0.25">
      <c r="A76" s="51" t="s">
        <v>53</v>
      </c>
      <c r="B76" s="60">
        <v>147.19999999999999</v>
      </c>
      <c r="C76" s="114">
        <v>16.453382084095065</v>
      </c>
      <c r="D76" s="147" t="s">
        <v>132</v>
      </c>
      <c r="E76" s="9"/>
    </row>
    <row r="77" spans="1:5" ht="13.5" customHeight="1" x14ac:dyDescent="0.25">
      <c r="A77" s="51" t="s">
        <v>54</v>
      </c>
      <c r="B77" s="60">
        <v>20</v>
      </c>
      <c r="C77" s="114">
        <v>3.4477354646607115</v>
      </c>
      <c r="D77" s="147" t="s">
        <v>132</v>
      </c>
      <c r="E77" s="9"/>
    </row>
    <row r="78" spans="1:5" ht="13.5" customHeight="1" x14ac:dyDescent="0.25">
      <c r="A78" s="51" t="s">
        <v>57</v>
      </c>
      <c r="B78" s="60">
        <v>9</v>
      </c>
      <c r="C78" s="114">
        <v>128.69132732359338</v>
      </c>
      <c r="D78" s="147" t="s">
        <v>132</v>
      </c>
      <c r="E78" s="43"/>
    </row>
    <row r="79" spans="1:5" ht="13.5" customHeight="1" x14ac:dyDescent="0.25">
      <c r="A79" s="51" t="s">
        <v>58</v>
      </c>
      <c r="B79" s="60">
        <v>128</v>
      </c>
      <c r="C79" s="114">
        <v>46.362417080508934</v>
      </c>
      <c r="D79" s="147" t="s">
        <v>132</v>
      </c>
      <c r="E79" s="43"/>
    </row>
    <row r="80" spans="1:5" ht="13.5" customHeight="1" thickBot="1" x14ac:dyDescent="0.3">
      <c r="A80" s="52" t="s">
        <v>56</v>
      </c>
      <c r="B80" s="59">
        <v>152.04</v>
      </c>
      <c r="C80" s="113">
        <v>71.262112105973259</v>
      </c>
      <c r="D80" s="147" t="s">
        <v>132</v>
      </c>
      <c r="E80" s="47"/>
    </row>
    <row r="81" spans="1:9" ht="13.5" customHeight="1" thickBot="1" x14ac:dyDescent="0.3">
      <c r="A81" s="53"/>
      <c r="B81" s="6"/>
      <c r="C81" s="32"/>
      <c r="D81" s="10"/>
      <c r="E81" s="45"/>
    </row>
    <row r="82" spans="1:9" ht="13.5" customHeight="1" thickBot="1" x14ac:dyDescent="0.3">
      <c r="A82" s="27" t="s">
        <v>212</v>
      </c>
      <c r="B82" s="13"/>
      <c r="C82" s="38">
        <v>24.18</v>
      </c>
      <c r="D82" s="25"/>
      <c r="E82" s="25"/>
    </row>
    <row r="83" spans="1:9" ht="13.5" customHeight="1" x14ac:dyDescent="0.25">
      <c r="A83" s="51" t="s">
        <v>60</v>
      </c>
      <c r="B83" s="60">
        <v>5.8</v>
      </c>
      <c r="C83" s="113">
        <v>3.6347517730496453</v>
      </c>
      <c r="D83" s="147" t="s">
        <v>132</v>
      </c>
      <c r="E83" s="9"/>
    </row>
    <row r="84" spans="1:9" ht="13.5" customHeight="1" x14ac:dyDescent="0.25">
      <c r="A84" s="51" t="s">
        <v>61</v>
      </c>
      <c r="B84" s="60">
        <v>75</v>
      </c>
      <c r="C84" s="114">
        <v>37.48693834900731</v>
      </c>
      <c r="D84" s="147" t="s">
        <v>132</v>
      </c>
      <c r="E84" s="9"/>
    </row>
    <row r="85" spans="1:9" ht="13.5" customHeight="1" x14ac:dyDescent="0.25">
      <c r="A85" s="51" t="s">
        <v>62</v>
      </c>
      <c r="B85" s="60">
        <v>97.8</v>
      </c>
      <c r="C85" s="114">
        <v>38.506047060425225</v>
      </c>
      <c r="D85" s="147" t="s">
        <v>132</v>
      </c>
      <c r="E85" s="9"/>
    </row>
    <row r="86" spans="1:9" ht="13.5" customHeight="1" x14ac:dyDescent="0.25">
      <c r="A86" s="51" t="s">
        <v>63</v>
      </c>
      <c r="B86" s="60">
        <v>50</v>
      </c>
      <c r="C86" s="114">
        <v>14.059934318555008</v>
      </c>
      <c r="D86" s="147" t="s">
        <v>132</v>
      </c>
      <c r="E86" s="43"/>
    </row>
    <row r="87" spans="1:9" ht="13.5" customHeight="1" thickBot="1" x14ac:dyDescent="0.3">
      <c r="A87" s="51" t="s">
        <v>64</v>
      </c>
      <c r="B87" s="60">
        <v>87.9</v>
      </c>
      <c r="C87" s="114">
        <v>27.385110039359166</v>
      </c>
      <c r="D87" s="147" t="s">
        <v>132</v>
      </c>
      <c r="E87" s="9"/>
    </row>
    <row r="88" spans="1:9" ht="13.5" customHeight="1" thickBot="1" x14ac:dyDescent="0.3">
      <c r="A88" s="53"/>
      <c r="B88" s="6"/>
      <c r="C88" s="32"/>
      <c r="D88" s="10"/>
      <c r="E88" s="45"/>
    </row>
    <row r="89" spans="1:9" ht="13.5" customHeight="1" thickBot="1" x14ac:dyDescent="0.3">
      <c r="A89" s="27" t="s">
        <v>65</v>
      </c>
      <c r="B89" s="13"/>
      <c r="C89" s="38">
        <v>8.89</v>
      </c>
      <c r="D89" s="25"/>
      <c r="E89" s="25"/>
    </row>
    <row r="90" spans="1:9" ht="13.5" customHeight="1" x14ac:dyDescent="0.25">
      <c r="A90" s="51" t="s">
        <v>66</v>
      </c>
      <c r="B90" s="60">
        <v>1.5</v>
      </c>
      <c r="C90" s="113">
        <v>1.759307688650088</v>
      </c>
      <c r="D90" s="147" t="s">
        <v>132</v>
      </c>
      <c r="E90" s="43"/>
    </row>
    <row r="91" spans="1:9" ht="13.5" customHeight="1" x14ac:dyDescent="0.25">
      <c r="A91" s="51" t="s">
        <v>67</v>
      </c>
      <c r="B91" s="60">
        <v>2.85</v>
      </c>
      <c r="C91" s="114">
        <v>1.4541807697129248</v>
      </c>
      <c r="D91" s="147" t="s">
        <v>132</v>
      </c>
      <c r="E91" s="43"/>
    </row>
    <row r="92" spans="1:9" ht="13.5" customHeight="1" x14ac:dyDescent="0.25">
      <c r="A92" s="51" t="s">
        <v>68</v>
      </c>
      <c r="B92" s="60">
        <v>12</v>
      </c>
      <c r="C92" s="114">
        <v>22.405164839362801</v>
      </c>
      <c r="D92" s="147" t="s">
        <v>132</v>
      </c>
      <c r="E92" s="43"/>
    </row>
    <row r="93" spans="1:9" ht="13.5" customHeight="1" x14ac:dyDescent="0.25">
      <c r="A93" s="51" t="s">
        <v>69</v>
      </c>
      <c r="B93" s="60">
        <v>5.7</v>
      </c>
      <c r="C93" s="114">
        <v>7.2926331415847097</v>
      </c>
      <c r="D93" s="147" t="s">
        <v>132</v>
      </c>
      <c r="E93" s="9"/>
    </row>
    <row r="94" spans="1:9" ht="13.5" customHeight="1" thickBot="1" x14ac:dyDescent="0.3">
      <c r="A94" s="52" t="s">
        <v>70</v>
      </c>
      <c r="B94" s="60">
        <v>80</v>
      </c>
      <c r="C94" s="114">
        <v>1.8609919896431748</v>
      </c>
      <c r="D94" s="147" t="s">
        <v>132</v>
      </c>
      <c r="E94" s="47"/>
      <c r="I94" s="2" t="s">
        <v>71</v>
      </c>
    </row>
    <row r="95" spans="1:9" ht="9.75" customHeight="1" thickBot="1" x14ac:dyDescent="0.3">
      <c r="A95" s="53"/>
      <c r="B95" s="6"/>
      <c r="C95" s="32"/>
      <c r="D95" s="10"/>
      <c r="E95" s="45"/>
    </row>
    <row r="96" spans="1:9" ht="15.75" thickBot="1" x14ac:dyDescent="0.3">
      <c r="A96" s="27" t="s">
        <v>72</v>
      </c>
      <c r="B96" s="38" t="s">
        <v>228</v>
      </c>
      <c r="C96" s="100">
        <v>12.4</v>
      </c>
      <c r="D96" s="25" t="s">
        <v>233</v>
      </c>
      <c r="E96" s="25"/>
    </row>
    <row r="97" spans="1:18" x14ac:dyDescent="0.25">
      <c r="A97" s="172" t="s">
        <v>244</v>
      </c>
      <c r="B97" s="173"/>
      <c r="C97" s="173"/>
      <c r="D97" s="173"/>
      <c r="E97" s="173"/>
      <c r="F97" s="3"/>
      <c r="G97" s="3"/>
      <c r="H97" s="3"/>
      <c r="I97" s="3"/>
      <c r="J97" s="3"/>
      <c r="K97" s="3"/>
      <c r="L97" s="3"/>
      <c r="M97" s="3"/>
      <c r="N97" s="3"/>
      <c r="O97" s="3"/>
      <c r="P97" s="3"/>
      <c r="Q97" s="3"/>
      <c r="R97" s="3"/>
    </row>
    <row r="98" spans="1:18" x14ac:dyDescent="0.25">
      <c r="A98" s="174" t="s">
        <v>245</v>
      </c>
      <c r="B98" s="3"/>
      <c r="C98" s="3"/>
      <c r="D98" s="3"/>
      <c r="E98" s="3"/>
      <c r="F98" s="3"/>
      <c r="G98" s="3"/>
      <c r="H98" s="3"/>
      <c r="I98" s="3"/>
      <c r="J98" s="3"/>
      <c r="K98" s="3"/>
      <c r="L98" s="3"/>
      <c r="M98" s="3"/>
      <c r="N98" s="3"/>
      <c r="O98" s="3"/>
      <c r="P98" s="3"/>
      <c r="Q98" s="3"/>
      <c r="R98" s="3"/>
    </row>
    <row r="99" spans="1:18" x14ac:dyDescent="0.25">
      <c r="A99" s="174" t="s">
        <v>246</v>
      </c>
      <c r="B99" s="3"/>
      <c r="C99" s="3"/>
      <c r="D99" s="3"/>
      <c r="E99" s="3"/>
      <c r="F99" s="3"/>
      <c r="G99" s="3"/>
      <c r="H99" s="3"/>
      <c r="I99" s="3"/>
      <c r="J99" s="3"/>
      <c r="K99" s="3"/>
      <c r="L99" s="3"/>
      <c r="M99" s="3"/>
      <c r="N99" s="3"/>
      <c r="O99" s="3"/>
      <c r="P99" s="3"/>
      <c r="Q99" s="3"/>
      <c r="R99" s="3"/>
    </row>
  </sheetData>
  <mergeCells count="13">
    <mergeCell ref="A8:E8"/>
    <mergeCell ref="A9:E9"/>
    <mergeCell ref="A10:E10"/>
    <mergeCell ref="A12:E12"/>
    <mergeCell ref="A13:E13"/>
    <mergeCell ref="A11:E11"/>
    <mergeCell ref="A6:E6"/>
    <mergeCell ref="A7:E7"/>
    <mergeCell ref="A3:E3"/>
    <mergeCell ref="A1:E1"/>
    <mergeCell ref="A2:E2"/>
    <mergeCell ref="A4:E4"/>
    <mergeCell ref="A5:E5"/>
  </mergeCells>
  <pageMargins left="0.51181102362204722" right="0.24" top="0.34" bottom="0.28000000000000003" header="0.17" footer="0.17"/>
  <pageSetup paperSize="9" scale="56" orientation="portrait" r:id="rId1"/>
  <colBreaks count="1" manualBreakCount="1">
    <brk id="5"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99"/>
  <sheetViews>
    <sheetView view="pageBreakPreview" zoomScale="110" zoomScaleNormal="160" zoomScaleSheetLayoutView="110" workbookViewId="0">
      <selection activeCell="A99" sqref="A99"/>
    </sheetView>
  </sheetViews>
  <sheetFormatPr defaultColWidth="30.85546875" defaultRowHeight="15" x14ac:dyDescent="0.25"/>
  <cols>
    <col min="1" max="1" width="38.5703125" customWidth="1"/>
    <col min="2" max="2" width="15.140625" customWidth="1"/>
    <col min="3" max="3" width="13.28515625" customWidth="1"/>
    <col min="4" max="4" width="13.7109375" customWidth="1"/>
    <col min="5" max="5" width="51.42578125" customWidth="1"/>
  </cols>
  <sheetData>
    <row r="1" spans="1:10" x14ac:dyDescent="0.25">
      <c r="A1" s="200" t="s">
        <v>73</v>
      </c>
      <c r="B1" s="200"/>
      <c r="C1" s="200"/>
      <c r="D1" s="200"/>
      <c r="E1" s="200"/>
      <c r="F1" s="1"/>
      <c r="G1" s="1"/>
      <c r="H1" s="1"/>
    </row>
    <row r="2" spans="1:10" x14ac:dyDescent="0.25">
      <c r="A2" s="200" t="s">
        <v>74</v>
      </c>
      <c r="B2" s="200"/>
      <c r="C2" s="200"/>
      <c r="D2" s="200"/>
      <c r="E2" s="200"/>
      <c r="F2" s="1"/>
      <c r="G2" s="1"/>
      <c r="H2" s="1"/>
    </row>
    <row r="3" spans="1:10" ht="9" customHeight="1" x14ac:dyDescent="0.25">
      <c r="A3" s="201"/>
      <c r="B3" s="201"/>
      <c r="C3" s="201"/>
      <c r="D3" s="201"/>
      <c r="E3" s="201"/>
      <c r="F3" s="67"/>
      <c r="G3" s="67"/>
      <c r="H3" s="67"/>
    </row>
    <row r="4" spans="1:10" x14ac:dyDescent="0.25">
      <c r="A4" s="200" t="s">
        <v>99</v>
      </c>
      <c r="B4" s="200"/>
      <c r="C4" s="200"/>
      <c r="D4" s="200"/>
      <c r="E4" s="200"/>
      <c r="F4" s="67"/>
      <c r="G4" s="67"/>
      <c r="H4" s="67"/>
    </row>
    <row r="5" spans="1:10" ht="9" customHeight="1" x14ac:dyDescent="0.25">
      <c r="A5" s="206"/>
      <c r="B5" s="206"/>
      <c r="C5" s="206"/>
      <c r="D5" s="206"/>
      <c r="E5" s="206"/>
      <c r="F5" s="67"/>
      <c r="G5" s="67"/>
      <c r="H5" s="67"/>
    </row>
    <row r="6" spans="1:10" ht="38.25" customHeight="1" x14ac:dyDescent="0.25">
      <c r="A6" s="202" t="s">
        <v>105</v>
      </c>
      <c r="B6" s="202"/>
      <c r="C6" s="202"/>
      <c r="D6" s="202"/>
      <c r="E6" s="202"/>
      <c r="F6" s="41"/>
      <c r="G6" s="41"/>
      <c r="H6" s="41"/>
      <c r="I6" s="41"/>
      <c r="J6" s="4"/>
    </row>
    <row r="7" spans="1:10" ht="11.25" customHeight="1" x14ac:dyDescent="0.25">
      <c r="A7" s="202"/>
      <c r="B7" s="202"/>
      <c r="C7" s="202"/>
      <c r="D7" s="202"/>
      <c r="E7" s="202"/>
      <c r="F7" s="4"/>
      <c r="G7" s="4"/>
      <c r="H7" s="4"/>
      <c r="I7" s="4"/>
      <c r="J7" s="4"/>
    </row>
    <row r="8" spans="1:10" ht="37.5" customHeight="1" x14ac:dyDescent="0.25">
      <c r="A8" s="202" t="s">
        <v>106</v>
      </c>
      <c r="B8" s="202"/>
      <c r="C8" s="202"/>
      <c r="D8" s="202"/>
      <c r="E8" s="202"/>
      <c r="F8" s="4"/>
      <c r="G8" s="4"/>
      <c r="H8" s="4"/>
      <c r="I8" s="4"/>
      <c r="J8" s="4"/>
    </row>
    <row r="9" spans="1:10" ht="13.5" customHeight="1" x14ac:dyDescent="0.25">
      <c r="A9" s="202"/>
      <c r="B9" s="202"/>
      <c r="C9" s="202"/>
      <c r="D9" s="202"/>
      <c r="E9" s="202"/>
      <c r="F9" s="4"/>
      <c r="G9" s="4"/>
      <c r="H9" s="4"/>
      <c r="I9" s="4"/>
      <c r="J9" s="4"/>
    </row>
    <row r="10" spans="1:10" ht="24" customHeight="1" x14ac:dyDescent="0.25">
      <c r="A10" s="198" t="s">
        <v>118</v>
      </c>
      <c r="B10" s="198"/>
      <c r="C10" s="198"/>
      <c r="D10" s="198"/>
      <c r="E10" s="198"/>
      <c r="F10" s="4"/>
      <c r="G10" s="4"/>
      <c r="H10" s="4"/>
      <c r="I10" s="4"/>
      <c r="J10" s="4"/>
    </row>
    <row r="11" spans="1:10" ht="30" customHeight="1" x14ac:dyDescent="0.25">
      <c r="A11" s="198" t="s">
        <v>153</v>
      </c>
      <c r="B11" s="198"/>
      <c r="C11" s="198"/>
      <c r="D11" s="198"/>
      <c r="E11" s="198"/>
      <c r="F11" s="4"/>
      <c r="G11" s="4"/>
      <c r="H11" s="4"/>
      <c r="I11" s="4"/>
      <c r="J11" s="4"/>
    </row>
    <row r="12" spans="1:10" ht="17.25" customHeight="1" x14ac:dyDescent="0.25">
      <c r="A12" s="208" t="s">
        <v>139</v>
      </c>
      <c r="B12" s="208"/>
      <c r="C12" s="208"/>
      <c r="D12" s="208"/>
      <c r="E12" s="208"/>
      <c r="F12" s="4"/>
      <c r="G12" s="4"/>
      <c r="H12" s="4"/>
      <c r="I12" s="4"/>
      <c r="J12" s="4"/>
    </row>
    <row r="13" spans="1:10" ht="12.75" customHeight="1" x14ac:dyDescent="0.25">
      <c r="A13" s="209"/>
      <c r="B13" s="209"/>
      <c r="C13" s="209"/>
      <c r="D13" s="209"/>
      <c r="E13" s="209"/>
    </row>
    <row r="14" spans="1:10" ht="60.75" customHeight="1" x14ac:dyDescent="0.25">
      <c r="A14" s="91" t="s">
        <v>77</v>
      </c>
      <c r="B14" s="92" t="s">
        <v>81</v>
      </c>
      <c r="C14" s="92" t="s">
        <v>79</v>
      </c>
      <c r="D14" s="92" t="s">
        <v>80</v>
      </c>
      <c r="E14" s="92" t="s">
        <v>133</v>
      </c>
    </row>
    <row r="15" spans="1:10" ht="7.5" customHeight="1" thickBot="1" x14ac:dyDescent="0.3">
      <c r="A15" s="50"/>
      <c r="B15" s="69"/>
      <c r="C15" s="30"/>
      <c r="D15" s="14"/>
      <c r="E15" s="14"/>
    </row>
    <row r="16" spans="1:10" ht="15.75" thickBot="1" x14ac:dyDescent="0.3">
      <c r="A16" s="19" t="s">
        <v>0</v>
      </c>
      <c r="B16" s="21"/>
      <c r="C16" s="29">
        <v>0</v>
      </c>
      <c r="D16" s="19"/>
      <c r="E16" s="19"/>
    </row>
    <row r="17" spans="1:5" ht="13.5" customHeight="1" x14ac:dyDescent="0.25">
      <c r="A17" s="50" t="s">
        <v>1</v>
      </c>
      <c r="B17" s="59" t="s">
        <v>94</v>
      </c>
      <c r="C17" s="30">
        <v>0</v>
      </c>
      <c r="D17" s="14" t="s">
        <v>131</v>
      </c>
      <c r="E17" s="42"/>
    </row>
    <row r="18" spans="1:5" ht="13.5" customHeight="1" x14ac:dyDescent="0.25">
      <c r="A18" s="51" t="s">
        <v>2</v>
      </c>
      <c r="B18" s="71">
        <v>0</v>
      </c>
      <c r="C18" s="31">
        <v>0</v>
      </c>
      <c r="D18" s="14" t="s">
        <v>131</v>
      </c>
      <c r="E18" s="9"/>
    </row>
    <row r="19" spans="1:5" ht="13.5" customHeight="1" x14ac:dyDescent="0.25">
      <c r="A19" s="51" t="s">
        <v>3</v>
      </c>
      <c r="B19" s="71">
        <v>5</v>
      </c>
      <c r="C19" s="31">
        <v>0</v>
      </c>
      <c r="D19" s="14" t="s">
        <v>131</v>
      </c>
      <c r="E19" s="43"/>
    </row>
    <row r="20" spans="1:5" ht="13.5" customHeight="1" x14ac:dyDescent="0.25">
      <c r="A20" s="51" t="s">
        <v>4</v>
      </c>
      <c r="B20" s="71" t="s">
        <v>94</v>
      </c>
      <c r="C20" s="31">
        <v>0</v>
      </c>
      <c r="D20" s="14" t="s">
        <v>131</v>
      </c>
      <c r="E20" s="43"/>
    </row>
    <row r="21" spans="1:5" ht="13.5" customHeight="1" x14ac:dyDescent="0.25">
      <c r="A21" s="51" t="s">
        <v>5</v>
      </c>
      <c r="B21" s="71">
        <v>0</v>
      </c>
      <c r="C21" s="31">
        <v>0</v>
      </c>
      <c r="D21" s="14" t="s">
        <v>131</v>
      </c>
      <c r="E21" s="9"/>
    </row>
    <row r="22" spans="1:5" ht="13.5" customHeight="1" x14ac:dyDescent="0.25">
      <c r="A22" s="51" t="s">
        <v>6</v>
      </c>
      <c r="B22" s="71">
        <v>0</v>
      </c>
      <c r="C22" s="31">
        <v>0</v>
      </c>
      <c r="D22" s="14" t="s">
        <v>131</v>
      </c>
      <c r="E22" s="43"/>
    </row>
    <row r="23" spans="1:5" ht="13.5" customHeight="1" x14ac:dyDescent="0.25">
      <c r="A23" s="51" t="s">
        <v>7</v>
      </c>
      <c r="B23" s="60" t="s">
        <v>94</v>
      </c>
      <c r="C23" s="31">
        <v>0</v>
      </c>
      <c r="D23" s="14" t="s">
        <v>131</v>
      </c>
      <c r="E23" s="43"/>
    </row>
    <row r="24" spans="1:5" ht="13.5" customHeight="1" x14ac:dyDescent="0.25">
      <c r="A24" s="50" t="s">
        <v>8</v>
      </c>
      <c r="B24" s="70">
        <v>0</v>
      </c>
      <c r="C24" s="30">
        <v>0</v>
      </c>
      <c r="D24" s="14" t="s">
        <v>131</v>
      </c>
      <c r="E24" s="43"/>
    </row>
    <row r="25" spans="1:5" ht="13.5" customHeight="1" thickBot="1" x14ac:dyDescent="0.3">
      <c r="A25" s="52" t="s">
        <v>9</v>
      </c>
      <c r="B25" s="72">
        <v>1</v>
      </c>
      <c r="C25" s="7">
        <v>0</v>
      </c>
      <c r="D25" s="14" t="s">
        <v>131</v>
      </c>
      <c r="E25" s="44"/>
    </row>
    <row r="26" spans="1:5" ht="13.5" customHeight="1" thickBot="1" x14ac:dyDescent="0.3">
      <c r="A26" s="53"/>
      <c r="B26" s="6"/>
      <c r="C26" s="32"/>
      <c r="D26" s="10"/>
      <c r="E26" s="45"/>
    </row>
    <row r="27" spans="1:5" ht="13.5" customHeight="1" thickBot="1" x14ac:dyDescent="0.3">
      <c r="A27" s="23" t="s">
        <v>10</v>
      </c>
      <c r="B27" s="22"/>
      <c r="C27" s="33">
        <v>0</v>
      </c>
      <c r="D27" s="20"/>
      <c r="E27" s="20"/>
    </row>
    <row r="28" spans="1:5" ht="13.5" customHeight="1" x14ac:dyDescent="0.25">
      <c r="A28" s="54" t="s">
        <v>11</v>
      </c>
      <c r="B28" s="70">
        <v>0</v>
      </c>
      <c r="C28" s="34">
        <v>0</v>
      </c>
      <c r="D28" s="14" t="s">
        <v>131</v>
      </c>
      <c r="E28" s="16"/>
    </row>
    <row r="29" spans="1:5" ht="13.5" customHeight="1" x14ac:dyDescent="0.25">
      <c r="A29" s="51" t="s">
        <v>12</v>
      </c>
      <c r="B29" s="71">
        <v>0</v>
      </c>
      <c r="C29" s="31">
        <v>0</v>
      </c>
      <c r="D29" s="14" t="s">
        <v>131</v>
      </c>
      <c r="E29" s="43"/>
    </row>
    <row r="30" spans="1:5" ht="13.5" customHeight="1" x14ac:dyDescent="0.25">
      <c r="A30" s="51" t="s">
        <v>13</v>
      </c>
      <c r="B30" s="71">
        <v>0</v>
      </c>
      <c r="C30" s="31">
        <v>0</v>
      </c>
      <c r="D30" s="14" t="s">
        <v>131</v>
      </c>
      <c r="E30" s="46"/>
    </row>
    <row r="31" spans="1:5" ht="13.5" customHeight="1" x14ac:dyDescent="0.25">
      <c r="A31" s="51" t="s">
        <v>14</v>
      </c>
      <c r="B31" s="71">
        <v>0</v>
      </c>
      <c r="C31" s="31">
        <v>0</v>
      </c>
      <c r="D31" s="14" t="s">
        <v>131</v>
      </c>
      <c r="E31" s="43"/>
    </row>
    <row r="32" spans="1:5" ht="13.5" customHeight="1" x14ac:dyDescent="0.25">
      <c r="A32" s="51" t="s">
        <v>15</v>
      </c>
      <c r="B32" s="71">
        <v>0</v>
      </c>
      <c r="C32" s="31">
        <v>0</v>
      </c>
      <c r="D32" s="14" t="s">
        <v>131</v>
      </c>
      <c r="E32" s="43"/>
    </row>
    <row r="33" spans="1:5" ht="13.5" customHeight="1" thickBot="1" x14ac:dyDescent="0.3">
      <c r="A33" s="52" t="s">
        <v>16</v>
      </c>
      <c r="B33" s="71">
        <v>0</v>
      </c>
      <c r="C33" s="35">
        <v>0</v>
      </c>
      <c r="D33" s="14" t="s">
        <v>131</v>
      </c>
      <c r="E33" s="47"/>
    </row>
    <row r="34" spans="1:5" ht="13.5" customHeight="1" thickBot="1" x14ac:dyDescent="0.3">
      <c r="A34" s="53"/>
      <c r="B34" s="6"/>
      <c r="C34" s="32"/>
      <c r="D34" s="10"/>
      <c r="E34" s="45"/>
    </row>
    <row r="35" spans="1:5" ht="13.5" customHeight="1" thickBot="1" x14ac:dyDescent="0.3">
      <c r="A35" s="23" t="s">
        <v>17</v>
      </c>
      <c r="B35" s="22"/>
      <c r="C35" s="33">
        <v>0</v>
      </c>
      <c r="D35" s="20"/>
      <c r="E35" s="20"/>
    </row>
    <row r="36" spans="1:5" ht="13.5" customHeight="1" x14ac:dyDescent="0.25">
      <c r="A36" s="50" t="s">
        <v>18</v>
      </c>
      <c r="B36" s="70">
        <v>0</v>
      </c>
      <c r="C36" s="30">
        <v>0</v>
      </c>
      <c r="D36" s="14" t="s">
        <v>131</v>
      </c>
      <c r="E36" s="14"/>
    </row>
    <row r="37" spans="1:5" ht="13.5" customHeight="1" x14ac:dyDescent="0.25">
      <c r="A37" s="51" t="s">
        <v>19</v>
      </c>
      <c r="B37" s="60" t="s">
        <v>94</v>
      </c>
      <c r="C37" s="31">
        <v>0</v>
      </c>
      <c r="D37" s="14" t="s">
        <v>131</v>
      </c>
      <c r="E37" s="9"/>
    </row>
    <row r="38" spans="1:5" ht="13.5" customHeight="1" x14ac:dyDescent="0.25">
      <c r="A38" s="51" t="s">
        <v>20</v>
      </c>
      <c r="B38" s="71">
        <v>0</v>
      </c>
      <c r="C38" s="31">
        <v>0</v>
      </c>
      <c r="D38" s="14" t="s">
        <v>131</v>
      </c>
      <c r="E38" s="43"/>
    </row>
    <row r="39" spans="1:5" ht="13.5" customHeight="1" x14ac:dyDescent="0.25">
      <c r="A39" s="51" t="s">
        <v>21</v>
      </c>
      <c r="B39" s="71">
        <v>0</v>
      </c>
      <c r="C39" s="31">
        <v>0</v>
      </c>
      <c r="D39" s="14" t="s">
        <v>131</v>
      </c>
      <c r="E39" s="9"/>
    </row>
    <row r="40" spans="1:5" ht="13.5" customHeight="1" x14ac:dyDescent="0.25">
      <c r="A40" s="51" t="s">
        <v>22</v>
      </c>
      <c r="B40" s="71">
        <v>0</v>
      </c>
      <c r="C40" s="31">
        <v>0</v>
      </c>
      <c r="D40" s="14" t="s">
        <v>131</v>
      </c>
      <c r="E40" s="9"/>
    </row>
    <row r="41" spans="1:5" ht="13.5" customHeight="1" x14ac:dyDescent="0.25">
      <c r="A41" s="51" t="s">
        <v>23</v>
      </c>
      <c r="B41" s="71">
        <v>0</v>
      </c>
      <c r="C41" s="31">
        <v>0</v>
      </c>
      <c r="D41" s="14" t="s">
        <v>131</v>
      </c>
      <c r="E41" s="43"/>
    </row>
    <row r="42" spans="1:5" ht="13.5" customHeight="1" x14ac:dyDescent="0.25">
      <c r="A42" s="51" t="s">
        <v>24</v>
      </c>
      <c r="B42" s="70">
        <v>0</v>
      </c>
      <c r="C42" s="31">
        <v>0</v>
      </c>
      <c r="D42" s="14" t="s">
        <v>131</v>
      </c>
      <c r="E42" s="9"/>
    </row>
    <row r="43" spans="1:5" ht="13.5" customHeight="1" thickBot="1" x14ac:dyDescent="0.3">
      <c r="A43" s="52" t="s">
        <v>25</v>
      </c>
      <c r="B43" s="71">
        <v>0</v>
      </c>
      <c r="C43" s="35">
        <v>0</v>
      </c>
      <c r="D43" s="14" t="s">
        <v>131</v>
      </c>
      <c r="E43" s="17"/>
    </row>
    <row r="44" spans="1:5" ht="13.5" customHeight="1" thickBot="1" x14ac:dyDescent="0.3">
      <c r="A44" s="53"/>
      <c r="B44" s="6"/>
      <c r="C44" s="32"/>
      <c r="D44" s="10"/>
      <c r="E44" s="45"/>
    </row>
    <row r="45" spans="1:5" ht="32.25" customHeight="1" thickBot="1" x14ac:dyDescent="0.3">
      <c r="A45" s="146" t="s">
        <v>214</v>
      </c>
      <c r="B45" s="22"/>
      <c r="C45" s="33">
        <v>1</v>
      </c>
      <c r="D45" s="23"/>
      <c r="E45" s="23"/>
    </row>
    <row r="46" spans="1:5" ht="13.5" customHeight="1" x14ac:dyDescent="0.25">
      <c r="A46" s="51" t="s">
        <v>27</v>
      </c>
      <c r="B46" s="70">
        <v>0</v>
      </c>
      <c r="C46" s="31">
        <v>0</v>
      </c>
      <c r="D46" s="14" t="s">
        <v>131</v>
      </c>
      <c r="E46" s="43"/>
    </row>
    <row r="47" spans="1:5" ht="13.5" customHeight="1" x14ac:dyDescent="0.25">
      <c r="A47" s="51" t="s">
        <v>28</v>
      </c>
      <c r="B47" s="71">
        <v>0</v>
      </c>
      <c r="C47" s="31">
        <v>0</v>
      </c>
      <c r="D47" s="14" t="s">
        <v>131</v>
      </c>
      <c r="E47" s="9"/>
    </row>
    <row r="48" spans="1:5" ht="13.5" customHeight="1" x14ac:dyDescent="0.25">
      <c r="A48" s="51" t="s">
        <v>29</v>
      </c>
      <c r="B48" s="71" t="s">
        <v>94</v>
      </c>
      <c r="C48" s="31">
        <v>0</v>
      </c>
      <c r="D48" s="14" t="s">
        <v>131</v>
      </c>
      <c r="E48" s="9"/>
    </row>
    <row r="49" spans="1:5" ht="13.5" customHeight="1" x14ac:dyDescent="0.25">
      <c r="A49" s="51" t="s">
        <v>30</v>
      </c>
      <c r="B49" s="71" t="s">
        <v>94</v>
      </c>
      <c r="C49" s="31">
        <v>0</v>
      </c>
      <c r="D49" s="14" t="s">
        <v>131</v>
      </c>
      <c r="E49" s="9"/>
    </row>
    <row r="50" spans="1:5" ht="13.5" customHeight="1" x14ac:dyDescent="0.25">
      <c r="A50" s="51" t="s">
        <v>31</v>
      </c>
      <c r="B50" s="71">
        <v>0</v>
      </c>
      <c r="C50" s="31">
        <v>0</v>
      </c>
      <c r="D50" s="14" t="s">
        <v>131</v>
      </c>
      <c r="E50" s="43"/>
    </row>
    <row r="51" spans="1:5" ht="13.5" customHeight="1" x14ac:dyDescent="0.25">
      <c r="A51" s="51" t="s">
        <v>32</v>
      </c>
      <c r="B51" s="71">
        <v>0</v>
      </c>
      <c r="C51" s="31">
        <v>0</v>
      </c>
      <c r="D51" s="14" t="s">
        <v>131</v>
      </c>
      <c r="E51" s="43"/>
    </row>
    <row r="52" spans="1:5" ht="13.5" customHeight="1" x14ac:dyDescent="0.25">
      <c r="A52" s="51" t="s">
        <v>33</v>
      </c>
      <c r="B52" s="70">
        <v>3</v>
      </c>
      <c r="C52" s="31">
        <v>1</v>
      </c>
      <c r="D52" s="14" t="s">
        <v>131</v>
      </c>
      <c r="E52" s="43"/>
    </row>
    <row r="53" spans="1:5" ht="13.5" customHeight="1" x14ac:dyDescent="0.25">
      <c r="A53" s="51" t="s">
        <v>34</v>
      </c>
      <c r="B53" s="71">
        <v>0</v>
      </c>
      <c r="C53" s="31">
        <v>0</v>
      </c>
      <c r="D53" s="14" t="s">
        <v>131</v>
      </c>
      <c r="E53" s="43"/>
    </row>
    <row r="54" spans="1:5" ht="13.5" customHeight="1" x14ac:dyDescent="0.25">
      <c r="A54" s="51" t="s">
        <v>35</v>
      </c>
      <c r="B54" s="70">
        <v>0</v>
      </c>
      <c r="C54" s="36">
        <v>0</v>
      </c>
      <c r="D54" s="14" t="s">
        <v>131</v>
      </c>
      <c r="E54" s="48"/>
    </row>
    <row r="55" spans="1:5" ht="13.5" customHeight="1" x14ac:dyDescent="0.25">
      <c r="A55" s="51" t="s">
        <v>36</v>
      </c>
      <c r="B55" s="71">
        <v>1</v>
      </c>
      <c r="C55" s="31">
        <v>0</v>
      </c>
      <c r="D55" s="14" t="s">
        <v>131</v>
      </c>
      <c r="E55" s="43"/>
    </row>
    <row r="56" spans="1:5" ht="13.5" customHeight="1" x14ac:dyDescent="0.25">
      <c r="A56" s="51" t="s">
        <v>37</v>
      </c>
      <c r="B56" s="71">
        <v>0</v>
      </c>
      <c r="C56" s="31">
        <v>0</v>
      </c>
      <c r="D56" s="14" t="s">
        <v>131</v>
      </c>
      <c r="E56" s="43"/>
    </row>
    <row r="57" spans="1:5" ht="13.5" customHeight="1" thickBot="1" x14ac:dyDescent="0.3">
      <c r="A57" s="51" t="s">
        <v>38</v>
      </c>
      <c r="B57" s="71">
        <v>0</v>
      </c>
      <c r="C57" s="36">
        <v>0</v>
      </c>
      <c r="D57" s="14" t="s">
        <v>131</v>
      </c>
      <c r="E57" s="47"/>
    </row>
    <row r="58" spans="1:5" ht="13.5" customHeight="1" thickBot="1" x14ac:dyDescent="0.3">
      <c r="A58" s="53"/>
      <c r="B58" s="73"/>
      <c r="C58" s="32"/>
      <c r="D58" s="10"/>
      <c r="E58" s="45"/>
    </row>
    <row r="59" spans="1:5" ht="13.5" customHeight="1" thickBot="1" x14ac:dyDescent="0.3">
      <c r="A59" s="23" t="s">
        <v>39</v>
      </c>
      <c r="B59" s="74"/>
      <c r="C59" s="33">
        <v>0</v>
      </c>
      <c r="D59" s="20"/>
      <c r="E59" s="20"/>
    </row>
    <row r="60" spans="1:5" ht="13.5" customHeight="1" x14ac:dyDescent="0.25">
      <c r="A60" s="51" t="s">
        <v>40</v>
      </c>
      <c r="B60" s="70">
        <v>0</v>
      </c>
      <c r="C60" s="31">
        <v>0</v>
      </c>
      <c r="D60" s="14" t="s">
        <v>131</v>
      </c>
      <c r="E60" s="43"/>
    </row>
    <row r="61" spans="1:5" ht="13.5" customHeight="1" x14ac:dyDescent="0.25">
      <c r="A61" s="51" t="s">
        <v>41</v>
      </c>
      <c r="B61" s="71">
        <v>0</v>
      </c>
      <c r="C61" s="31">
        <v>0</v>
      </c>
      <c r="D61" s="14" t="s">
        <v>131</v>
      </c>
      <c r="E61" s="43"/>
    </row>
    <row r="62" spans="1:5" ht="13.5" customHeight="1" x14ac:dyDescent="0.25">
      <c r="A62" s="51" t="s">
        <v>42</v>
      </c>
      <c r="B62" s="71">
        <v>1</v>
      </c>
      <c r="C62" s="31">
        <v>0</v>
      </c>
      <c r="D62" s="14" t="s">
        <v>131</v>
      </c>
      <c r="E62" s="43"/>
    </row>
    <row r="63" spans="1:5" ht="13.5" customHeight="1" x14ac:dyDescent="0.25">
      <c r="A63" s="51" t="s">
        <v>43</v>
      </c>
      <c r="B63" s="71">
        <v>0</v>
      </c>
      <c r="C63" s="31">
        <v>0</v>
      </c>
      <c r="D63" s="14" t="s">
        <v>131</v>
      </c>
      <c r="E63" s="43"/>
    </row>
    <row r="64" spans="1:5" ht="13.5" customHeight="1" x14ac:dyDescent="0.25">
      <c r="A64" s="51" t="s">
        <v>44</v>
      </c>
      <c r="B64" s="71">
        <v>0</v>
      </c>
      <c r="C64" s="31">
        <v>0</v>
      </c>
      <c r="D64" s="14" t="s">
        <v>131</v>
      </c>
      <c r="E64" s="43"/>
    </row>
    <row r="65" spans="1:5" ht="13.5" customHeight="1" thickBot="1" x14ac:dyDescent="0.3">
      <c r="A65" s="52" t="s">
        <v>45</v>
      </c>
      <c r="B65" s="71">
        <v>5</v>
      </c>
      <c r="C65" s="35">
        <v>0</v>
      </c>
      <c r="D65" s="14" t="s">
        <v>131</v>
      </c>
      <c r="E65" s="47"/>
    </row>
    <row r="66" spans="1:5" ht="13.5" customHeight="1" thickBot="1" x14ac:dyDescent="0.3">
      <c r="A66" s="53"/>
      <c r="B66" s="73"/>
      <c r="C66" s="32"/>
      <c r="D66" s="10"/>
      <c r="E66" s="45"/>
    </row>
    <row r="67" spans="1:5" ht="13.5" customHeight="1" thickBot="1" x14ac:dyDescent="0.3">
      <c r="A67" s="23" t="s">
        <v>46</v>
      </c>
      <c r="B67" s="74"/>
      <c r="C67" s="33">
        <v>0</v>
      </c>
      <c r="D67" s="20"/>
      <c r="E67" s="20"/>
    </row>
    <row r="68" spans="1:5" ht="13.5" customHeight="1" x14ac:dyDescent="0.25">
      <c r="A68" s="50" t="s">
        <v>48</v>
      </c>
      <c r="B68" s="70">
        <v>0</v>
      </c>
      <c r="C68" s="30">
        <v>0</v>
      </c>
      <c r="D68" s="14" t="s">
        <v>131</v>
      </c>
      <c r="E68" s="42"/>
    </row>
    <row r="69" spans="1:5" ht="13.5" customHeight="1" x14ac:dyDescent="0.25">
      <c r="A69" s="51" t="s">
        <v>51</v>
      </c>
      <c r="B69" s="82">
        <v>0</v>
      </c>
      <c r="C69" s="31">
        <v>0</v>
      </c>
      <c r="D69" s="14" t="s">
        <v>131</v>
      </c>
      <c r="E69" s="9"/>
    </row>
    <row r="70" spans="1:5" ht="13.5" customHeight="1" x14ac:dyDescent="0.25">
      <c r="A70" s="51" t="s">
        <v>50</v>
      </c>
      <c r="B70" s="71">
        <v>4</v>
      </c>
      <c r="C70" s="31">
        <v>0</v>
      </c>
      <c r="D70" s="14" t="s">
        <v>131</v>
      </c>
      <c r="E70" s="9"/>
    </row>
    <row r="71" spans="1:5" ht="13.5" customHeight="1" x14ac:dyDescent="0.25">
      <c r="A71" s="51" t="s">
        <v>49</v>
      </c>
      <c r="B71" s="71">
        <v>0</v>
      </c>
      <c r="C71" s="31">
        <v>0</v>
      </c>
      <c r="D71" s="14" t="s">
        <v>131</v>
      </c>
      <c r="E71" s="43"/>
    </row>
    <row r="72" spans="1:5" ht="13.5" customHeight="1" thickBot="1" x14ac:dyDescent="0.3">
      <c r="A72" s="52" t="s">
        <v>47</v>
      </c>
      <c r="B72" s="71">
        <v>0</v>
      </c>
      <c r="C72" s="35">
        <v>0</v>
      </c>
      <c r="D72" s="14" t="s">
        <v>131</v>
      </c>
      <c r="E72" s="47"/>
    </row>
    <row r="73" spans="1:5" ht="13.5" customHeight="1" thickBot="1" x14ac:dyDescent="0.3">
      <c r="A73" s="53"/>
      <c r="B73" s="73"/>
      <c r="C73" s="32"/>
      <c r="D73" s="10"/>
      <c r="E73" s="45"/>
    </row>
    <row r="74" spans="1:5" ht="13.5" customHeight="1" thickBot="1" x14ac:dyDescent="0.3">
      <c r="A74" s="23" t="s">
        <v>52</v>
      </c>
      <c r="B74" s="74"/>
      <c r="C74" s="33">
        <v>0</v>
      </c>
      <c r="D74" s="20"/>
      <c r="E74" s="20"/>
    </row>
    <row r="75" spans="1:5" ht="13.5" customHeight="1" x14ac:dyDescent="0.25">
      <c r="A75" s="51" t="s">
        <v>55</v>
      </c>
      <c r="B75" s="70">
        <v>0</v>
      </c>
      <c r="C75" s="31">
        <v>0</v>
      </c>
      <c r="D75" s="14" t="s">
        <v>131</v>
      </c>
      <c r="E75" s="43"/>
    </row>
    <row r="76" spans="1:5" ht="13.5" customHeight="1" x14ac:dyDescent="0.25">
      <c r="A76" s="51" t="s">
        <v>53</v>
      </c>
      <c r="B76" s="71">
        <v>0</v>
      </c>
      <c r="C76" s="31">
        <v>0</v>
      </c>
      <c r="D76" s="14" t="s">
        <v>131</v>
      </c>
      <c r="E76" s="9"/>
    </row>
    <row r="77" spans="1:5" ht="13.5" customHeight="1" x14ac:dyDescent="0.25">
      <c r="A77" s="51" t="s">
        <v>54</v>
      </c>
      <c r="B77" s="71">
        <v>0</v>
      </c>
      <c r="C77" s="31">
        <v>0</v>
      </c>
      <c r="D77" s="14" t="s">
        <v>131</v>
      </c>
      <c r="E77" s="9"/>
    </row>
    <row r="78" spans="1:5" ht="13.5" customHeight="1" x14ac:dyDescent="0.25">
      <c r="A78" s="51" t="s">
        <v>57</v>
      </c>
      <c r="B78" s="71">
        <v>1</v>
      </c>
      <c r="C78" s="31">
        <v>0</v>
      </c>
      <c r="D78" s="14" t="s">
        <v>131</v>
      </c>
      <c r="E78" s="43"/>
    </row>
    <row r="79" spans="1:5" ht="13.5" customHeight="1" x14ac:dyDescent="0.25">
      <c r="A79" s="51" t="s">
        <v>58</v>
      </c>
      <c r="B79" s="71">
        <v>0</v>
      </c>
      <c r="C79" s="31">
        <v>0</v>
      </c>
      <c r="D79" s="14" t="s">
        <v>131</v>
      </c>
      <c r="E79" s="43"/>
    </row>
    <row r="80" spans="1:5" ht="13.5" customHeight="1" thickBot="1" x14ac:dyDescent="0.3">
      <c r="A80" s="52" t="s">
        <v>56</v>
      </c>
      <c r="B80" s="70">
        <v>0</v>
      </c>
      <c r="C80" s="35">
        <v>0</v>
      </c>
      <c r="D80" s="14" t="s">
        <v>131</v>
      </c>
      <c r="E80" s="47"/>
    </row>
    <row r="81" spans="1:9" ht="13.5" customHeight="1" thickBot="1" x14ac:dyDescent="0.3">
      <c r="A81" s="53"/>
      <c r="B81" s="73"/>
      <c r="C81" s="32"/>
      <c r="D81" s="10"/>
      <c r="E81" s="45"/>
    </row>
    <row r="82" spans="1:9" ht="13.5" customHeight="1" thickBot="1" x14ac:dyDescent="0.3">
      <c r="A82" s="23" t="s">
        <v>212</v>
      </c>
      <c r="B82" s="74"/>
      <c r="C82" s="33">
        <v>0</v>
      </c>
      <c r="D82" s="20"/>
      <c r="E82" s="20"/>
    </row>
    <row r="83" spans="1:9" ht="13.5" customHeight="1" x14ac:dyDescent="0.25">
      <c r="A83" s="51" t="s">
        <v>60</v>
      </c>
      <c r="B83" s="71">
        <v>0</v>
      </c>
      <c r="C83" s="31">
        <v>0</v>
      </c>
      <c r="D83" s="14" t="s">
        <v>131</v>
      </c>
      <c r="E83" s="9"/>
    </row>
    <row r="84" spans="1:9" ht="13.5" customHeight="1" x14ac:dyDescent="0.25">
      <c r="A84" s="51" t="s">
        <v>61</v>
      </c>
      <c r="B84" s="71">
        <v>0</v>
      </c>
      <c r="C84" s="31">
        <v>0</v>
      </c>
      <c r="D84" s="14" t="s">
        <v>131</v>
      </c>
      <c r="E84" s="9"/>
    </row>
    <row r="85" spans="1:9" ht="13.5" customHeight="1" x14ac:dyDescent="0.25">
      <c r="A85" s="51" t="s">
        <v>62</v>
      </c>
      <c r="B85" s="71">
        <v>0</v>
      </c>
      <c r="C85" s="31">
        <v>0</v>
      </c>
      <c r="D85" s="14" t="s">
        <v>131</v>
      </c>
      <c r="E85" s="9"/>
    </row>
    <row r="86" spans="1:9" ht="13.5" customHeight="1" x14ac:dyDescent="0.25">
      <c r="A86" s="51" t="s">
        <v>63</v>
      </c>
      <c r="B86" s="71">
        <v>0</v>
      </c>
      <c r="C86" s="31">
        <v>0</v>
      </c>
      <c r="D86" s="14" t="s">
        <v>131</v>
      </c>
      <c r="E86" s="43"/>
    </row>
    <row r="87" spans="1:9" ht="13.5" customHeight="1" thickBot="1" x14ac:dyDescent="0.3">
      <c r="A87" s="51" t="s">
        <v>64</v>
      </c>
      <c r="B87" s="71">
        <v>0</v>
      </c>
      <c r="C87" s="31">
        <v>0</v>
      </c>
      <c r="D87" s="14" t="s">
        <v>131</v>
      </c>
      <c r="E87" s="9"/>
    </row>
    <row r="88" spans="1:9" ht="13.5" customHeight="1" thickBot="1" x14ac:dyDescent="0.3">
      <c r="A88" s="53"/>
      <c r="B88" s="73"/>
      <c r="C88" s="32"/>
      <c r="D88" s="10"/>
      <c r="E88" s="45"/>
    </row>
    <row r="89" spans="1:9" ht="13.5" customHeight="1" thickBot="1" x14ac:dyDescent="0.3">
      <c r="A89" s="23" t="s">
        <v>65</v>
      </c>
      <c r="B89" s="74"/>
      <c r="C89" s="33">
        <v>0</v>
      </c>
      <c r="D89" s="20"/>
      <c r="E89" s="20"/>
    </row>
    <row r="90" spans="1:9" ht="13.5" customHeight="1" x14ac:dyDescent="0.25">
      <c r="A90" s="51" t="s">
        <v>66</v>
      </c>
      <c r="B90" s="71">
        <v>0</v>
      </c>
      <c r="C90" s="31">
        <v>0</v>
      </c>
      <c r="D90" s="14" t="s">
        <v>131</v>
      </c>
      <c r="E90" s="43"/>
    </row>
    <row r="91" spans="1:9" ht="13.5" customHeight="1" x14ac:dyDescent="0.25">
      <c r="A91" s="51" t="s">
        <v>67</v>
      </c>
      <c r="B91" s="71">
        <v>0</v>
      </c>
      <c r="C91" s="31">
        <v>0</v>
      </c>
      <c r="D91" s="14" t="s">
        <v>131</v>
      </c>
      <c r="E91" s="43"/>
    </row>
    <row r="92" spans="1:9" ht="13.5" customHeight="1" x14ac:dyDescent="0.25">
      <c r="A92" s="51" t="s">
        <v>68</v>
      </c>
      <c r="B92" s="71">
        <v>0</v>
      </c>
      <c r="C92" s="31">
        <v>0</v>
      </c>
      <c r="D92" s="14" t="s">
        <v>131</v>
      </c>
      <c r="E92" s="43"/>
    </row>
    <row r="93" spans="1:9" ht="13.5" customHeight="1" x14ac:dyDescent="0.25">
      <c r="A93" s="51" t="s">
        <v>69</v>
      </c>
      <c r="B93" s="71">
        <v>0</v>
      </c>
      <c r="C93" s="31">
        <v>0</v>
      </c>
      <c r="D93" s="14" t="s">
        <v>131</v>
      </c>
      <c r="E93" s="9"/>
    </row>
    <row r="94" spans="1:9" ht="13.5" customHeight="1" thickBot="1" x14ac:dyDescent="0.3">
      <c r="A94" s="52" t="s">
        <v>70</v>
      </c>
      <c r="B94" s="71">
        <v>0</v>
      </c>
      <c r="C94" s="35">
        <v>0</v>
      </c>
      <c r="D94" s="14" t="s">
        <v>131</v>
      </c>
      <c r="E94" s="47"/>
      <c r="I94" s="2" t="s">
        <v>71</v>
      </c>
    </row>
    <row r="95" spans="1:9" ht="9.75" customHeight="1" thickBot="1" x14ac:dyDescent="0.3">
      <c r="A95" s="53"/>
      <c r="B95" s="73"/>
      <c r="C95" s="32"/>
      <c r="D95" s="10"/>
      <c r="E95" s="45"/>
    </row>
    <row r="96" spans="1:9" ht="15.75" thickBot="1" x14ac:dyDescent="0.3">
      <c r="A96" s="23" t="s">
        <v>72</v>
      </c>
      <c r="B96" s="162">
        <v>3</v>
      </c>
      <c r="C96" s="33">
        <v>1</v>
      </c>
      <c r="D96" s="14" t="s">
        <v>131</v>
      </c>
      <c r="E96" s="20"/>
    </row>
    <row r="97" spans="1:15" x14ac:dyDescent="0.25">
      <c r="A97" s="213" t="s">
        <v>247</v>
      </c>
      <c r="B97" s="213"/>
      <c r="C97" s="213"/>
      <c r="D97" s="213"/>
      <c r="E97" s="213"/>
      <c r="F97" s="213"/>
      <c r="G97" s="213"/>
    </row>
    <row r="98" spans="1:15" ht="15" customHeight="1" x14ac:dyDescent="0.25">
      <c r="A98" s="214"/>
      <c r="B98" s="214"/>
      <c r="C98" s="214"/>
      <c r="D98" s="214"/>
      <c r="E98" s="214"/>
      <c r="F98" s="214"/>
      <c r="G98" s="214"/>
      <c r="H98" s="214"/>
      <c r="I98" s="214"/>
      <c r="J98" s="214"/>
      <c r="K98" s="214"/>
      <c r="L98" s="214"/>
      <c r="M98" s="214"/>
      <c r="N98" s="214"/>
      <c r="O98" s="214"/>
    </row>
    <row r="99" spans="1:15" x14ac:dyDescent="0.25">
      <c r="A99" s="40"/>
      <c r="B99" s="40"/>
    </row>
  </sheetData>
  <mergeCells count="15">
    <mergeCell ref="A97:G97"/>
    <mergeCell ref="A98:O98"/>
    <mergeCell ref="A8:E8"/>
    <mergeCell ref="A9:E9"/>
    <mergeCell ref="A10:E10"/>
    <mergeCell ref="A12:E12"/>
    <mergeCell ref="A13:E13"/>
    <mergeCell ref="A11:E11"/>
    <mergeCell ref="A6:E6"/>
    <mergeCell ref="A7:E7"/>
    <mergeCell ref="A3:E3"/>
    <mergeCell ref="A1:E1"/>
    <mergeCell ref="A2:E2"/>
    <mergeCell ref="A4:E4"/>
    <mergeCell ref="A5:E5"/>
  </mergeCells>
  <pageMargins left="0.51181102362204722" right="0.24" top="0.34" bottom="0.28000000000000003" header="0.17" footer="0.17"/>
  <pageSetup paperSize="9" scale="57" orientation="portrait" r:id="rId1"/>
  <colBreaks count="1" manualBreakCount="1">
    <brk id="5"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00"/>
  <sheetViews>
    <sheetView view="pageBreakPreview" zoomScale="110" zoomScaleNormal="160" zoomScaleSheetLayoutView="110" workbookViewId="0">
      <selection activeCell="A45" sqref="A45"/>
    </sheetView>
  </sheetViews>
  <sheetFormatPr defaultColWidth="30.85546875" defaultRowHeight="15" x14ac:dyDescent="0.25"/>
  <cols>
    <col min="1" max="1" width="38.5703125" customWidth="1"/>
    <col min="2" max="2" width="15.140625" customWidth="1"/>
    <col min="3" max="3" width="13.28515625" customWidth="1"/>
    <col min="4" max="4" width="13.7109375" customWidth="1"/>
    <col min="5" max="5" width="51.42578125" customWidth="1"/>
  </cols>
  <sheetData>
    <row r="1" spans="1:10" x14ac:dyDescent="0.25">
      <c r="A1" s="200" t="s">
        <v>73</v>
      </c>
      <c r="B1" s="200"/>
      <c r="C1" s="200"/>
      <c r="D1" s="200"/>
      <c r="E1" s="200"/>
      <c r="F1" s="1"/>
      <c r="G1" s="1"/>
      <c r="H1" s="1"/>
    </row>
    <row r="2" spans="1:10" x14ac:dyDescent="0.25">
      <c r="A2" s="200" t="s">
        <v>74</v>
      </c>
      <c r="B2" s="200"/>
      <c r="C2" s="200"/>
      <c r="D2" s="200"/>
      <c r="E2" s="200"/>
      <c r="F2" s="1"/>
      <c r="G2" s="1"/>
      <c r="H2" s="1"/>
    </row>
    <row r="3" spans="1:10" ht="9" customHeight="1" x14ac:dyDescent="0.25">
      <c r="A3" s="68"/>
      <c r="B3" s="68"/>
      <c r="C3" s="68"/>
      <c r="D3" s="68"/>
      <c r="E3" s="68"/>
      <c r="F3" s="67"/>
      <c r="G3" s="67"/>
      <c r="H3" s="67"/>
    </row>
    <row r="4" spans="1:10" x14ac:dyDescent="0.25">
      <c r="A4" s="200" t="s">
        <v>99</v>
      </c>
      <c r="B4" s="200"/>
      <c r="C4" s="200"/>
      <c r="D4" s="200"/>
      <c r="E4" s="200"/>
      <c r="F4" s="67"/>
      <c r="G4" s="67"/>
      <c r="H4" s="67"/>
    </row>
    <row r="5" spans="1:10" ht="9" customHeight="1" x14ac:dyDescent="0.25">
      <c r="A5" s="206"/>
      <c r="B5" s="206"/>
      <c r="C5" s="206"/>
      <c r="D5" s="206"/>
      <c r="E5" s="206"/>
      <c r="F5" s="67"/>
      <c r="G5" s="67"/>
      <c r="H5" s="67"/>
    </row>
    <row r="6" spans="1:10" ht="38.25" customHeight="1" x14ac:dyDescent="0.25">
      <c r="A6" s="202" t="s">
        <v>105</v>
      </c>
      <c r="B6" s="202"/>
      <c r="C6" s="202"/>
      <c r="D6" s="202"/>
      <c r="E6" s="202"/>
      <c r="F6" s="41"/>
      <c r="G6" s="41"/>
      <c r="H6" s="41"/>
      <c r="I6" s="41"/>
      <c r="J6" s="4"/>
    </row>
    <row r="7" spans="1:10" ht="11.25" customHeight="1" x14ac:dyDescent="0.25">
      <c r="A7" s="202"/>
      <c r="B7" s="202"/>
      <c r="C7" s="202"/>
      <c r="D7" s="202"/>
      <c r="E7" s="202"/>
      <c r="F7" s="4"/>
      <c r="G7" s="4"/>
      <c r="H7" s="4"/>
      <c r="I7" s="4"/>
      <c r="J7" s="4"/>
    </row>
    <row r="8" spans="1:10" ht="37.5" customHeight="1" x14ac:dyDescent="0.25">
      <c r="A8" s="202" t="s">
        <v>106</v>
      </c>
      <c r="B8" s="202"/>
      <c r="C8" s="202"/>
      <c r="D8" s="202"/>
      <c r="E8" s="202"/>
      <c r="F8" s="4"/>
      <c r="G8" s="4"/>
      <c r="H8" s="4"/>
      <c r="I8" s="4"/>
      <c r="J8" s="4"/>
    </row>
    <row r="9" spans="1:10" ht="13.5" customHeight="1" x14ac:dyDescent="0.25">
      <c r="A9" s="202"/>
      <c r="B9" s="202"/>
      <c r="C9" s="202"/>
      <c r="D9" s="202"/>
      <c r="E9" s="202"/>
      <c r="F9" s="4"/>
      <c r="G9" s="4"/>
      <c r="H9" s="4"/>
      <c r="I9" s="4"/>
      <c r="J9" s="4"/>
    </row>
    <row r="10" spans="1:10" ht="24" customHeight="1" x14ac:dyDescent="0.25">
      <c r="A10" s="198" t="s">
        <v>232</v>
      </c>
      <c r="B10" s="198"/>
      <c r="C10" s="198"/>
      <c r="D10" s="198"/>
      <c r="E10" s="198"/>
      <c r="F10" s="4"/>
      <c r="G10" s="4"/>
      <c r="H10" s="4"/>
      <c r="I10" s="4"/>
      <c r="J10" s="4"/>
    </row>
    <row r="11" spans="1:10" ht="18" customHeight="1" x14ac:dyDescent="0.25">
      <c r="A11" s="198" t="s">
        <v>154</v>
      </c>
      <c r="B11" s="198"/>
      <c r="C11" s="198"/>
      <c r="D11" s="198"/>
      <c r="E11" s="198"/>
      <c r="F11" s="4"/>
      <c r="G11" s="4"/>
      <c r="H11" s="4"/>
      <c r="I11" s="4"/>
      <c r="J11" s="4"/>
    </row>
    <row r="12" spans="1:10" ht="17.25" customHeight="1" x14ac:dyDescent="0.25">
      <c r="A12" s="208" t="s">
        <v>139</v>
      </c>
      <c r="B12" s="208"/>
      <c r="C12" s="208"/>
      <c r="D12" s="208"/>
      <c r="E12" s="208"/>
      <c r="F12" s="4"/>
      <c r="G12" s="4"/>
      <c r="H12" s="4"/>
      <c r="I12" s="4"/>
      <c r="J12" s="4"/>
    </row>
    <row r="13" spans="1:10" ht="12.75" customHeight="1" x14ac:dyDescent="0.25">
      <c r="A13" s="209"/>
      <c r="B13" s="209"/>
      <c r="C13" s="209"/>
      <c r="D13" s="209"/>
      <c r="E13" s="209"/>
    </row>
    <row r="14" spans="1:10" ht="61.5" customHeight="1" x14ac:dyDescent="0.25">
      <c r="A14" s="91" t="s">
        <v>77</v>
      </c>
      <c r="B14" s="92" t="s">
        <v>81</v>
      </c>
      <c r="C14" s="92" t="s">
        <v>79</v>
      </c>
      <c r="D14" s="92" t="s">
        <v>80</v>
      </c>
      <c r="E14" s="92" t="s">
        <v>133</v>
      </c>
    </row>
    <row r="15" spans="1:10" ht="7.5" customHeight="1" thickBot="1" x14ac:dyDescent="0.3">
      <c r="A15" s="50"/>
      <c r="B15" s="69"/>
      <c r="C15" s="30"/>
      <c r="D15" s="14"/>
      <c r="E15" s="14"/>
    </row>
    <row r="16" spans="1:10" ht="15.75" thickBot="1" x14ac:dyDescent="0.3">
      <c r="A16" s="19" t="s">
        <v>0</v>
      </c>
      <c r="B16" s="21"/>
      <c r="C16" s="29">
        <v>0</v>
      </c>
      <c r="D16" s="19"/>
      <c r="E16" s="19"/>
    </row>
    <row r="17" spans="1:5" ht="13.5" customHeight="1" x14ac:dyDescent="0.25">
      <c r="A17" s="50" t="s">
        <v>1</v>
      </c>
      <c r="B17" s="70">
        <v>161</v>
      </c>
      <c r="C17" s="30" t="s">
        <v>231</v>
      </c>
      <c r="D17" s="14" t="s">
        <v>131</v>
      </c>
      <c r="E17" s="42"/>
    </row>
    <row r="18" spans="1:5" ht="13.5" customHeight="1" x14ac:dyDescent="0.25">
      <c r="A18" s="51" t="s">
        <v>2</v>
      </c>
      <c r="B18" s="71">
        <v>0</v>
      </c>
      <c r="C18" s="31" t="s">
        <v>231</v>
      </c>
      <c r="D18" s="14" t="s">
        <v>131</v>
      </c>
      <c r="E18" s="9"/>
    </row>
    <row r="19" spans="1:5" ht="13.5" customHeight="1" x14ac:dyDescent="0.25">
      <c r="A19" s="51" t="s">
        <v>3</v>
      </c>
      <c r="B19" s="71">
        <v>50</v>
      </c>
      <c r="C19" s="31">
        <v>4</v>
      </c>
      <c r="D19" s="14" t="s">
        <v>131</v>
      </c>
      <c r="E19" s="43"/>
    </row>
    <row r="20" spans="1:5" ht="13.5" customHeight="1" x14ac:dyDescent="0.25">
      <c r="A20" s="51" t="s">
        <v>4</v>
      </c>
      <c r="B20" s="71" t="s">
        <v>94</v>
      </c>
      <c r="C20" s="31" t="s">
        <v>231</v>
      </c>
      <c r="D20" s="14" t="s">
        <v>131</v>
      </c>
      <c r="E20" s="43"/>
    </row>
    <row r="21" spans="1:5" ht="13.5" customHeight="1" x14ac:dyDescent="0.25">
      <c r="A21" s="51" t="s">
        <v>5</v>
      </c>
      <c r="B21" s="71">
        <v>4</v>
      </c>
      <c r="C21" s="31">
        <v>0</v>
      </c>
      <c r="D21" s="14" t="s">
        <v>131</v>
      </c>
      <c r="E21" s="9"/>
    </row>
    <row r="22" spans="1:5" ht="13.5" customHeight="1" x14ac:dyDescent="0.25">
      <c r="A22" s="51" t="s">
        <v>6</v>
      </c>
      <c r="B22" s="71">
        <v>1000</v>
      </c>
      <c r="C22" s="31">
        <v>3</v>
      </c>
      <c r="D22" s="14" t="s">
        <v>131</v>
      </c>
      <c r="E22" s="43"/>
    </row>
    <row r="23" spans="1:5" ht="13.5" customHeight="1" x14ac:dyDescent="0.25">
      <c r="A23" s="51" t="s">
        <v>7</v>
      </c>
      <c r="B23" s="71" t="s">
        <v>94</v>
      </c>
      <c r="C23" s="31" t="s">
        <v>231</v>
      </c>
      <c r="D23" s="14" t="s">
        <v>131</v>
      </c>
      <c r="E23" s="43"/>
    </row>
    <row r="24" spans="1:5" ht="13.5" customHeight="1" x14ac:dyDescent="0.25">
      <c r="A24" s="50" t="s">
        <v>8</v>
      </c>
      <c r="B24" s="70">
        <v>30</v>
      </c>
      <c r="C24" s="30">
        <v>0</v>
      </c>
      <c r="D24" s="14" t="s">
        <v>131</v>
      </c>
      <c r="E24" s="43"/>
    </row>
    <row r="25" spans="1:5" ht="13.5" customHeight="1" thickBot="1" x14ac:dyDescent="0.3">
      <c r="A25" s="52" t="s">
        <v>9</v>
      </c>
      <c r="B25" s="72">
        <v>90</v>
      </c>
      <c r="C25" s="7">
        <v>0</v>
      </c>
      <c r="D25" s="14" t="s">
        <v>131</v>
      </c>
      <c r="E25" s="44"/>
    </row>
    <row r="26" spans="1:5" ht="13.5" customHeight="1" thickBot="1" x14ac:dyDescent="0.3">
      <c r="A26" s="53"/>
      <c r="B26" s="6"/>
      <c r="C26" s="32"/>
      <c r="D26" s="10"/>
      <c r="E26" s="45"/>
    </row>
    <row r="27" spans="1:5" ht="13.5" customHeight="1" thickBot="1" x14ac:dyDescent="0.3">
      <c r="A27" s="23" t="s">
        <v>10</v>
      </c>
      <c r="B27" s="22"/>
      <c r="C27" s="33"/>
      <c r="D27" s="20"/>
      <c r="E27" s="20"/>
    </row>
    <row r="28" spans="1:5" ht="13.5" customHeight="1" x14ac:dyDescent="0.25">
      <c r="A28" s="54" t="s">
        <v>11</v>
      </c>
      <c r="B28" s="70">
        <v>40</v>
      </c>
      <c r="C28" s="34" t="s">
        <v>231</v>
      </c>
      <c r="D28" s="14" t="s">
        <v>131</v>
      </c>
      <c r="E28" s="16"/>
    </row>
    <row r="29" spans="1:5" ht="13.5" customHeight="1" x14ac:dyDescent="0.25">
      <c r="A29" s="51" t="s">
        <v>12</v>
      </c>
      <c r="B29" s="71">
        <v>4</v>
      </c>
      <c r="C29" s="31">
        <v>5</v>
      </c>
      <c r="D29" s="14" t="s">
        <v>131</v>
      </c>
      <c r="E29" s="43"/>
    </row>
    <row r="30" spans="1:5" ht="13.5" customHeight="1" x14ac:dyDescent="0.25">
      <c r="A30" s="51" t="s">
        <v>13</v>
      </c>
      <c r="B30" s="71">
        <v>0</v>
      </c>
      <c r="C30" s="31" t="s">
        <v>231</v>
      </c>
      <c r="D30" s="14" t="s">
        <v>131</v>
      </c>
      <c r="E30" s="46"/>
    </row>
    <row r="31" spans="1:5" ht="13.5" customHeight="1" x14ac:dyDescent="0.25">
      <c r="A31" s="51" t="s">
        <v>14</v>
      </c>
      <c r="B31" s="71">
        <v>1644</v>
      </c>
      <c r="C31" s="31" t="s">
        <v>231</v>
      </c>
      <c r="D31" s="14" t="s">
        <v>131</v>
      </c>
      <c r="E31" s="43"/>
    </row>
    <row r="32" spans="1:5" ht="13.5" customHeight="1" x14ac:dyDescent="0.25">
      <c r="A32" s="51" t="s">
        <v>15</v>
      </c>
      <c r="B32" s="71">
        <v>4</v>
      </c>
      <c r="C32" s="31">
        <v>4</v>
      </c>
      <c r="D32" s="14" t="s">
        <v>131</v>
      </c>
      <c r="E32" s="43"/>
    </row>
    <row r="33" spans="1:5" ht="13.5" customHeight="1" thickBot="1" x14ac:dyDescent="0.3">
      <c r="A33" s="52" t="s">
        <v>16</v>
      </c>
      <c r="B33" s="71">
        <v>1742</v>
      </c>
      <c r="C33" s="35" t="s">
        <v>231</v>
      </c>
      <c r="D33" s="14" t="s">
        <v>131</v>
      </c>
      <c r="E33" s="47"/>
    </row>
    <row r="34" spans="1:5" ht="13.5" customHeight="1" thickBot="1" x14ac:dyDescent="0.3">
      <c r="A34" s="53"/>
      <c r="B34" s="6"/>
      <c r="C34" s="32"/>
      <c r="D34" s="10"/>
      <c r="E34" s="45"/>
    </row>
    <row r="35" spans="1:5" ht="13.5" customHeight="1" thickBot="1" x14ac:dyDescent="0.3">
      <c r="A35" s="23" t="s">
        <v>17</v>
      </c>
      <c r="B35" s="22"/>
      <c r="C35" s="33"/>
      <c r="D35" s="20"/>
      <c r="E35" s="20"/>
    </row>
    <row r="36" spans="1:5" ht="13.5" customHeight="1" x14ac:dyDescent="0.25">
      <c r="A36" s="50" t="s">
        <v>18</v>
      </c>
      <c r="B36" s="70">
        <v>60</v>
      </c>
      <c r="C36" s="30" t="s">
        <v>231</v>
      </c>
      <c r="D36" s="14" t="s">
        <v>131</v>
      </c>
      <c r="E36" s="14"/>
    </row>
    <row r="37" spans="1:5" ht="13.5" customHeight="1" x14ac:dyDescent="0.25">
      <c r="A37" s="51" t="s">
        <v>19</v>
      </c>
      <c r="B37" s="60" t="s">
        <v>94</v>
      </c>
      <c r="C37" s="31">
        <v>1</v>
      </c>
      <c r="D37" s="14" t="s">
        <v>131</v>
      </c>
      <c r="E37" s="9"/>
    </row>
    <row r="38" spans="1:5" ht="13.5" customHeight="1" x14ac:dyDescent="0.25">
      <c r="A38" s="51" t="s">
        <v>20</v>
      </c>
      <c r="B38" s="71">
        <v>560</v>
      </c>
      <c r="C38" s="31">
        <v>2</v>
      </c>
      <c r="D38" s="14" t="s">
        <v>131</v>
      </c>
      <c r="E38" s="43"/>
    </row>
    <row r="39" spans="1:5" ht="13.5" customHeight="1" x14ac:dyDescent="0.25">
      <c r="A39" s="51" t="s">
        <v>21</v>
      </c>
      <c r="B39" s="71">
        <v>0</v>
      </c>
      <c r="C39" s="31" t="s">
        <v>231</v>
      </c>
      <c r="D39" s="14" t="s">
        <v>131</v>
      </c>
      <c r="E39" s="9"/>
    </row>
    <row r="40" spans="1:5" ht="13.5" customHeight="1" x14ac:dyDescent="0.25">
      <c r="A40" s="51" t="s">
        <v>22</v>
      </c>
      <c r="B40" s="71">
        <v>6300</v>
      </c>
      <c r="C40" s="31">
        <v>0</v>
      </c>
      <c r="D40" s="14" t="s">
        <v>131</v>
      </c>
      <c r="E40" s="9"/>
    </row>
    <row r="41" spans="1:5" ht="13.5" customHeight="1" x14ac:dyDescent="0.25">
      <c r="A41" s="51" t="s">
        <v>23</v>
      </c>
      <c r="B41" s="71">
        <v>4</v>
      </c>
      <c r="C41" s="31">
        <v>4</v>
      </c>
      <c r="D41" s="14" t="s">
        <v>131</v>
      </c>
      <c r="E41" s="43"/>
    </row>
    <row r="42" spans="1:5" ht="13.5" customHeight="1" x14ac:dyDescent="0.25">
      <c r="A42" s="51" t="s">
        <v>24</v>
      </c>
      <c r="B42" s="70">
        <v>80</v>
      </c>
      <c r="C42" s="31">
        <v>1</v>
      </c>
      <c r="D42" s="14" t="s">
        <v>131</v>
      </c>
      <c r="E42" s="9"/>
    </row>
    <row r="43" spans="1:5" ht="13.5" customHeight="1" thickBot="1" x14ac:dyDescent="0.3">
      <c r="A43" s="52" t="s">
        <v>25</v>
      </c>
      <c r="B43" s="71">
        <v>4</v>
      </c>
      <c r="C43" s="35">
        <v>4</v>
      </c>
      <c r="D43" s="14" t="s">
        <v>131</v>
      </c>
      <c r="E43" s="17"/>
    </row>
    <row r="44" spans="1:5" ht="13.5" customHeight="1" thickBot="1" x14ac:dyDescent="0.3">
      <c r="A44" s="53"/>
      <c r="B44" s="6"/>
      <c r="C44" s="32"/>
      <c r="D44" s="10"/>
      <c r="E44" s="45"/>
    </row>
    <row r="45" spans="1:5" ht="28.5" customHeight="1" thickBot="1" x14ac:dyDescent="0.3">
      <c r="A45" s="146" t="s">
        <v>214</v>
      </c>
      <c r="B45" s="22"/>
      <c r="C45" s="33">
        <v>0</v>
      </c>
      <c r="D45" s="23"/>
      <c r="E45" s="23"/>
    </row>
    <row r="46" spans="1:5" ht="13.5" customHeight="1" x14ac:dyDescent="0.25">
      <c r="A46" s="51" t="s">
        <v>27</v>
      </c>
      <c r="B46" s="70">
        <v>4</v>
      </c>
      <c r="C46" s="31">
        <v>2</v>
      </c>
      <c r="D46" s="14" t="s">
        <v>131</v>
      </c>
      <c r="E46" s="43"/>
    </row>
    <row r="47" spans="1:5" ht="13.5" customHeight="1" x14ac:dyDescent="0.25">
      <c r="A47" s="51" t="s">
        <v>28</v>
      </c>
      <c r="B47" s="71">
        <v>4</v>
      </c>
      <c r="C47" s="31">
        <v>7</v>
      </c>
      <c r="D47" s="14" t="s">
        <v>131</v>
      </c>
      <c r="E47" s="9"/>
    </row>
    <row r="48" spans="1:5" ht="13.5" customHeight="1" x14ac:dyDescent="0.25">
      <c r="A48" s="51" t="s">
        <v>29</v>
      </c>
      <c r="B48" s="71">
        <v>4</v>
      </c>
      <c r="C48" s="31">
        <v>2</v>
      </c>
      <c r="D48" s="14" t="s">
        <v>131</v>
      </c>
      <c r="E48" s="9"/>
    </row>
    <row r="49" spans="1:5" ht="13.5" customHeight="1" x14ac:dyDescent="0.25">
      <c r="A49" s="51" t="s">
        <v>30</v>
      </c>
      <c r="B49" s="71">
        <v>80</v>
      </c>
      <c r="C49" s="31" t="s">
        <v>231</v>
      </c>
      <c r="D49" s="14" t="s">
        <v>131</v>
      </c>
      <c r="E49" s="9"/>
    </row>
    <row r="50" spans="1:5" ht="13.5" customHeight="1" x14ac:dyDescent="0.25">
      <c r="A50" s="51" t="s">
        <v>31</v>
      </c>
      <c r="B50" s="71">
        <v>100</v>
      </c>
      <c r="C50" s="31">
        <v>4</v>
      </c>
      <c r="D50" s="14" t="s">
        <v>131</v>
      </c>
      <c r="E50" s="43"/>
    </row>
    <row r="51" spans="1:5" ht="13.5" customHeight="1" x14ac:dyDescent="0.25">
      <c r="A51" s="51" t="s">
        <v>32</v>
      </c>
      <c r="B51" s="71">
        <v>80</v>
      </c>
      <c r="C51" s="31">
        <v>3</v>
      </c>
      <c r="D51" s="14" t="s">
        <v>131</v>
      </c>
      <c r="E51" s="43"/>
    </row>
    <row r="52" spans="1:5" ht="13.5" customHeight="1" x14ac:dyDescent="0.25">
      <c r="A52" s="51" t="s">
        <v>33</v>
      </c>
      <c r="B52" s="70">
        <v>4</v>
      </c>
      <c r="C52" s="31">
        <v>0</v>
      </c>
      <c r="D52" s="14" t="s">
        <v>131</v>
      </c>
      <c r="E52" s="43"/>
    </row>
    <row r="53" spans="1:5" ht="13.5" customHeight="1" x14ac:dyDescent="0.25">
      <c r="A53" s="51" t="s">
        <v>34</v>
      </c>
      <c r="B53" s="71">
        <v>6</v>
      </c>
      <c r="C53" s="31">
        <v>4</v>
      </c>
      <c r="D53" s="14" t="s">
        <v>131</v>
      </c>
      <c r="E53" s="43"/>
    </row>
    <row r="54" spans="1:5" ht="13.5" customHeight="1" x14ac:dyDescent="0.25">
      <c r="A54" s="51" t="s">
        <v>35</v>
      </c>
      <c r="B54" s="70">
        <v>0</v>
      </c>
      <c r="C54" s="36">
        <v>5</v>
      </c>
      <c r="D54" s="14" t="s">
        <v>131</v>
      </c>
      <c r="E54" s="48"/>
    </row>
    <row r="55" spans="1:5" ht="13.5" customHeight="1" x14ac:dyDescent="0.25">
      <c r="A55" s="51" t="s">
        <v>36</v>
      </c>
      <c r="B55" s="71">
        <v>4</v>
      </c>
      <c r="C55" s="31">
        <v>3</v>
      </c>
      <c r="D55" s="14" t="s">
        <v>131</v>
      </c>
      <c r="E55" s="43"/>
    </row>
    <row r="56" spans="1:5" ht="13.5" customHeight="1" x14ac:dyDescent="0.25">
      <c r="A56" s="51" t="s">
        <v>37</v>
      </c>
      <c r="B56" s="71">
        <v>6</v>
      </c>
      <c r="C56" s="31">
        <v>2</v>
      </c>
      <c r="D56" s="14" t="s">
        <v>131</v>
      </c>
      <c r="E56" s="43"/>
    </row>
    <row r="57" spans="1:5" ht="13.5" customHeight="1" thickBot="1" x14ac:dyDescent="0.3">
      <c r="A57" s="51" t="s">
        <v>38</v>
      </c>
      <c r="B57" s="71">
        <v>100</v>
      </c>
      <c r="C57" s="36">
        <v>4</v>
      </c>
      <c r="D57" s="14" t="s">
        <v>131</v>
      </c>
      <c r="E57" s="47"/>
    </row>
    <row r="58" spans="1:5" ht="13.5" customHeight="1" thickBot="1" x14ac:dyDescent="0.3">
      <c r="A58" s="53"/>
      <c r="B58" s="73"/>
      <c r="C58" s="32"/>
      <c r="D58" s="10"/>
      <c r="E58" s="45"/>
    </row>
    <row r="59" spans="1:5" ht="13.5" customHeight="1" thickBot="1" x14ac:dyDescent="0.3">
      <c r="A59" s="23" t="s">
        <v>39</v>
      </c>
      <c r="B59" s="74"/>
      <c r="C59" s="33"/>
      <c r="D59" s="20"/>
      <c r="E59" s="20"/>
    </row>
    <row r="60" spans="1:5" ht="13.5" customHeight="1" x14ac:dyDescent="0.25">
      <c r="A60" s="51" t="s">
        <v>40</v>
      </c>
      <c r="B60" s="70">
        <v>4</v>
      </c>
      <c r="C60" s="31">
        <v>1</v>
      </c>
      <c r="D60" s="14" t="s">
        <v>131</v>
      </c>
      <c r="E60" s="43"/>
    </row>
    <row r="61" spans="1:5" ht="13.5" customHeight="1" x14ac:dyDescent="0.25">
      <c r="A61" s="51" t="s">
        <v>41</v>
      </c>
      <c r="B61" s="71">
        <v>1930</v>
      </c>
      <c r="C61" s="31">
        <v>0</v>
      </c>
      <c r="D61" s="14" t="s">
        <v>131</v>
      </c>
      <c r="E61" s="43"/>
    </row>
    <row r="62" spans="1:5" ht="13.5" customHeight="1" x14ac:dyDescent="0.25">
      <c r="A62" s="51" t="s">
        <v>42</v>
      </c>
      <c r="B62" s="71">
        <v>4</v>
      </c>
      <c r="C62" s="31" t="s">
        <v>231</v>
      </c>
      <c r="D62" s="14" t="s">
        <v>131</v>
      </c>
      <c r="E62" s="43"/>
    </row>
    <row r="63" spans="1:5" ht="13.5" customHeight="1" x14ac:dyDescent="0.25">
      <c r="A63" s="51" t="s">
        <v>43</v>
      </c>
      <c r="B63" s="71">
        <v>4</v>
      </c>
      <c r="C63" s="31" t="s">
        <v>231</v>
      </c>
      <c r="D63" s="14" t="s">
        <v>131</v>
      </c>
      <c r="E63" s="43"/>
    </row>
    <row r="64" spans="1:5" ht="13.5" customHeight="1" x14ac:dyDescent="0.25">
      <c r="A64" s="51" t="s">
        <v>44</v>
      </c>
      <c r="B64" s="71">
        <v>800</v>
      </c>
      <c r="C64" s="31" t="s">
        <v>231</v>
      </c>
      <c r="D64" s="14" t="s">
        <v>131</v>
      </c>
      <c r="E64" s="43"/>
    </row>
    <row r="65" spans="1:5" ht="13.5" customHeight="1" thickBot="1" x14ac:dyDescent="0.3">
      <c r="A65" s="52" t="s">
        <v>45</v>
      </c>
      <c r="B65" s="71">
        <v>80</v>
      </c>
      <c r="C65" s="109" t="s">
        <v>231</v>
      </c>
      <c r="D65" s="14" t="s">
        <v>131</v>
      </c>
      <c r="E65" s="47"/>
    </row>
    <row r="66" spans="1:5" ht="13.5" customHeight="1" thickBot="1" x14ac:dyDescent="0.3">
      <c r="A66" s="53"/>
      <c r="B66" s="73"/>
      <c r="C66" s="32"/>
      <c r="D66" s="10"/>
      <c r="E66" s="45"/>
    </row>
    <row r="67" spans="1:5" ht="13.5" customHeight="1" thickBot="1" x14ac:dyDescent="0.3">
      <c r="A67" s="23" t="s">
        <v>46</v>
      </c>
      <c r="B67" s="74"/>
      <c r="C67" s="33">
        <v>0</v>
      </c>
      <c r="D67" s="20"/>
      <c r="E67" s="20"/>
    </row>
    <row r="68" spans="1:5" ht="13.5" customHeight="1" x14ac:dyDescent="0.25">
      <c r="A68" s="50" t="s">
        <v>48</v>
      </c>
      <c r="B68" s="70">
        <v>4</v>
      </c>
      <c r="C68" s="30" t="s">
        <v>231</v>
      </c>
      <c r="D68" s="14" t="s">
        <v>131</v>
      </c>
      <c r="E68" s="42"/>
    </row>
    <row r="69" spans="1:5" ht="13.5" customHeight="1" x14ac:dyDescent="0.25">
      <c r="A69" s="51" t="s">
        <v>51</v>
      </c>
      <c r="B69" s="82">
        <v>4</v>
      </c>
      <c r="C69" s="31">
        <v>2</v>
      </c>
      <c r="D69" s="14" t="s">
        <v>131</v>
      </c>
      <c r="E69" s="9"/>
    </row>
    <row r="70" spans="1:5" ht="13.5" customHeight="1" x14ac:dyDescent="0.25">
      <c r="A70" s="51" t="s">
        <v>50</v>
      </c>
      <c r="B70" s="71">
        <v>4</v>
      </c>
      <c r="C70" s="31">
        <v>4</v>
      </c>
      <c r="D70" s="14" t="s">
        <v>131</v>
      </c>
      <c r="E70" s="9"/>
    </row>
    <row r="71" spans="1:5" ht="13.5" customHeight="1" x14ac:dyDescent="0.25">
      <c r="A71" s="51" t="s">
        <v>49</v>
      </c>
      <c r="B71" s="71">
        <v>6</v>
      </c>
      <c r="C71" s="31">
        <v>6</v>
      </c>
      <c r="D71" s="14" t="s">
        <v>131</v>
      </c>
      <c r="E71" s="43"/>
    </row>
    <row r="72" spans="1:5" ht="13.5" customHeight="1" thickBot="1" x14ac:dyDescent="0.3">
      <c r="A72" s="52" t="s">
        <v>47</v>
      </c>
      <c r="B72" s="71">
        <v>4</v>
      </c>
      <c r="C72" s="35">
        <v>0</v>
      </c>
      <c r="D72" s="14" t="s">
        <v>131</v>
      </c>
      <c r="E72" s="47"/>
    </row>
    <row r="73" spans="1:5" ht="13.5" customHeight="1" thickBot="1" x14ac:dyDescent="0.3">
      <c r="A73" s="53"/>
      <c r="B73" s="73"/>
      <c r="C73" s="32"/>
      <c r="D73" s="10"/>
      <c r="E73" s="45"/>
    </row>
    <row r="74" spans="1:5" ht="13.5" customHeight="1" thickBot="1" x14ac:dyDescent="0.3">
      <c r="A74" s="27" t="s">
        <v>52</v>
      </c>
      <c r="B74" s="75"/>
      <c r="C74" s="37"/>
      <c r="D74" s="26"/>
      <c r="E74" s="26"/>
    </row>
    <row r="75" spans="1:5" ht="13.5" customHeight="1" x14ac:dyDescent="0.25">
      <c r="A75" s="51" t="s">
        <v>55</v>
      </c>
      <c r="B75" s="70">
        <v>3000</v>
      </c>
      <c r="C75" s="31">
        <v>0</v>
      </c>
      <c r="D75" s="14" t="s">
        <v>131</v>
      </c>
      <c r="E75" s="43"/>
    </row>
    <row r="76" spans="1:5" ht="13.5" customHeight="1" x14ac:dyDescent="0.25">
      <c r="A76" s="51" t="s">
        <v>53</v>
      </c>
      <c r="B76" s="71">
        <v>80</v>
      </c>
      <c r="C76" s="31">
        <v>0</v>
      </c>
      <c r="D76" s="14" t="s">
        <v>131</v>
      </c>
      <c r="E76" s="9"/>
    </row>
    <row r="77" spans="1:5" ht="13.5" customHeight="1" x14ac:dyDescent="0.25">
      <c r="A77" s="51" t="s">
        <v>54</v>
      </c>
      <c r="B77" s="71">
        <v>0</v>
      </c>
      <c r="C77" s="31" t="s">
        <v>231</v>
      </c>
      <c r="D77" s="14" t="s">
        <v>131</v>
      </c>
      <c r="E77" s="9"/>
    </row>
    <row r="78" spans="1:5" ht="13.5" customHeight="1" x14ac:dyDescent="0.25">
      <c r="A78" s="51" t="s">
        <v>57</v>
      </c>
      <c r="B78" s="71">
        <v>86</v>
      </c>
      <c r="C78" s="31">
        <v>3</v>
      </c>
      <c r="D78" s="14" t="s">
        <v>131</v>
      </c>
      <c r="E78" s="43"/>
    </row>
    <row r="79" spans="1:5" ht="13.5" customHeight="1" x14ac:dyDescent="0.25">
      <c r="A79" s="51" t="s">
        <v>58</v>
      </c>
      <c r="B79" s="71">
        <v>0</v>
      </c>
      <c r="C79" s="31" t="s">
        <v>231</v>
      </c>
      <c r="D79" s="14" t="s">
        <v>131</v>
      </c>
      <c r="E79" s="43"/>
    </row>
    <row r="80" spans="1:5" ht="13.5" customHeight="1" thickBot="1" x14ac:dyDescent="0.3">
      <c r="A80" s="52" t="s">
        <v>56</v>
      </c>
      <c r="B80" s="70">
        <v>250</v>
      </c>
      <c r="C80" s="35" t="s">
        <v>231</v>
      </c>
      <c r="D80" s="14" t="s">
        <v>131</v>
      </c>
      <c r="E80" s="47"/>
    </row>
    <row r="81" spans="1:9" ht="13.5" customHeight="1" thickBot="1" x14ac:dyDescent="0.3">
      <c r="A81" s="53"/>
      <c r="B81" s="73"/>
      <c r="C81" s="32"/>
      <c r="D81" s="10"/>
      <c r="E81" s="45"/>
    </row>
    <row r="82" spans="1:9" ht="13.5" customHeight="1" thickBot="1" x14ac:dyDescent="0.3">
      <c r="A82" s="27" t="s">
        <v>212</v>
      </c>
      <c r="B82" s="76"/>
      <c r="C82" s="38"/>
      <c r="D82" s="25"/>
      <c r="E82" s="25"/>
    </row>
    <row r="83" spans="1:9" ht="13.5" customHeight="1" x14ac:dyDescent="0.25">
      <c r="A83" s="51" t="s">
        <v>60</v>
      </c>
      <c r="B83" s="71">
        <v>4</v>
      </c>
      <c r="C83" s="31">
        <v>3</v>
      </c>
      <c r="D83" s="14" t="s">
        <v>131</v>
      </c>
      <c r="E83" s="9"/>
    </row>
    <row r="84" spans="1:9" ht="13.5" customHeight="1" x14ac:dyDescent="0.25">
      <c r="A84" s="51" t="s">
        <v>61</v>
      </c>
      <c r="B84" s="71">
        <v>60</v>
      </c>
      <c r="C84" s="31" t="s">
        <v>231</v>
      </c>
      <c r="D84" s="14" t="s">
        <v>131</v>
      </c>
      <c r="E84" s="9"/>
    </row>
    <row r="85" spans="1:9" ht="13.5" customHeight="1" x14ac:dyDescent="0.25">
      <c r="A85" s="51" t="s">
        <v>62</v>
      </c>
      <c r="B85" s="71">
        <v>6</v>
      </c>
      <c r="C85" s="31">
        <v>3</v>
      </c>
      <c r="D85" s="14" t="s">
        <v>131</v>
      </c>
      <c r="E85" s="9"/>
    </row>
    <row r="86" spans="1:9" ht="13.5" customHeight="1" x14ac:dyDescent="0.25">
      <c r="A86" s="51" t="s">
        <v>63</v>
      </c>
      <c r="B86" s="71">
        <v>60</v>
      </c>
      <c r="C86" s="31" t="s">
        <v>231</v>
      </c>
      <c r="D86" s="14" t="s">
        <v>131</v>
      </c>
      <c r="E86" s="43"/>
    </row>
    <row r="87" spans="1:9" ht="13.5" customHeight="1" thickBot="1" x14ac:dyDescent="0.3">
      <c r="A87" s="51" t="s">
        <v>64</v>
      </c>
      <c r="B87" s="71">
        <v>6</v>
      </c>
      <c r="C87" s="31">
        <v>4</v>
      </c>
      <c r="D87" s="14" t="s">
        <v>131</v>
      </c>
      <c r="E87" s="9"/>
    </row>
    <row r="88" spans="1:9" ht="13.5" customHeight="1" thickBot="1" x14ac:dyDescent="0.3">
      <c r="A88" s="53"/>
      <c r="B88" s="73"/>
      <c r="C88" s="32"/>
      <c r="D88" s="10"/>
      <c r="E88" s="45"/>
    </row>
    <row r="89" spans="1:9" ht="13.5" customHeight="1" thickBot="1" x14ac:dyDescent="0.3">
      <c r="A89" s="27" t="s">
        <v>65</v>
      </c>
      <c r="B89" s="76"/>
      <c r="C89" s="38"/>
      <c r="D89" s="25"/>
      <c r="E89" s="25"/>
    </row>
    <row r="90" spans="1:9" ht="13.5" customHeight="1" x14ac:dyDescent="0.25">
      <c r="A90" s="51" t="s">
        <v>66</v>
      </c>
      <c r="B90" s="71">
        <v>80</v>
      </c>
      <c r="C90" s="31">
        <v>2</v>
      </c>
      <c r="D90" s="14" t="s">
        <v>131</v>
      </c>
      <c r="E90" s="43"/>
    </row>
    <row r="91" spans="1:9" ht="13.5" customHeight="1" x14ac:dyDescent="0.25">
      <c r="A91" s="51" t="s">
        <v>67</v>
      </c>
      <c r="B91" s="71">
        <v>4</v>
      </c>
      <c r="C91" s="31">
        <v>7</v>
      </c>
      <c r="D91" s="14" t="s">
        <v>131</v>
      </c>
      <c r="E91" s="43"/>
    </row>
    <row r="92" spans="1:9" ht="13.5" customHeight="1" x14ac:dyDescent="0.25">
      <c r="A92" s="51" t="s">
        <v>68</v>
      </c>
      <c r="B92" s="71">
        <v>4</v>
      </c>
      <c r="C92" s="31">
        <v>4</v>
      </c>
      <c r="D92" s="14" t="s">
        <v>131</v>
      </c>
      <c r="E92" s="43"/>
    </row>
    <row r="93" spans="1:9" ht="13.5" customHeight="1" x14ac:dyDescent="0.25">
      <c r="A93" s="51" t="s">
        <v>69</v>
      </c>
      <c r="B93" s="71">
        <v>4</v>
      </c>
      <c r="C93" s="31">
        <v>2</v>
      </c>
      <c r="D93" s="14" t="s">
        <v>131</v>
      </c>
      <c r="E93" s="9"/>
    </row>
    <row r="94" spans="1:9" ht="13.5" customHeight="1" thickBot="1" x14ac:dyDescent="0.3">
      <c r="A94" s="52" t="s">
        <v>70</v>
      </c>
      <c r="B94" s="71">
        <v>4</v>
      </c>
      <c r="C94" s="35">
        <v>4</v>
      </c>
      <c r="D94" s="14" t="s">
        <v>131</v>
      </c>
      <c r="E94" s="47"/>
      <c r="I94" s="2" t="s">
        <v>71</v>
      </c>
    </row>
    <row r="95" spans="1:9" ht="9.75" customHeight="1" thickBot="1" x14ac:dyDescent="0.3">
      <c r="A95" s="53"/>
      <c r="B95" s="73"/>
      <c r="C95" s="32"/>
      <c r="D95" s="10"/>
      <c r="E95" s="45"/>
    </row>
    <row r="96" spans="1:9" ht="15.75" thickBot="1" x14ac:dyDescent="0.3">
      <c r="A96" s="165" t="s">
        <v>72</v>
      </c>
      <c r="B96" s="158" t="s">
        <v>234</v>
      </c>
      <c r="C96" s="100">
        <v>81</v>
      </c>
      <c r="D96" s="25" t="s">
        <v>84</v>
      </c>
      <c r="E96" s="25"/>
    </row>
    <row r="97" spans="1:5" x14ac:dyDescent="0.25">
      <c r="A97" s="166" t="s">
        <v>235</v>
      </c>
      <c r="B97" s="163"/>
      <c r="C97" s="164"/>
      <c r="D97" s="164"/>
      <c r="E97" s="164"/>
    </row>
    <row r="98" spans="1:5" x14ac:dyDescent="0.25">
      <c r="A98" s="3" t="s">
        <v>82</v>
      </c>
      <c r="B98" s="3"/>
    </row>
    <row r="99" spans="1:5" x14ac:dyDescent="0.25">
      <c r="A99" s="3" t="s">
        <v>83</v>
      </c>
    </row>
    <row r="100" spans="1:5" x14ac:dyDescent="0.25">
      <c r="A100" s="40"/>
      <c r="B100" s="40"/>
    </row>
  </sheetData>
  <mergeCells count="12">
    <mergeCell ref="A8:E8"/>
    <mergeCell ref="A9:E9"/>
    <mergeCell ref="A10:E10"/>
    <mergeCell ref="A12:E12"/>
    <mergeCell ref="A13:E13"/>
    <mergeCell ref="A11:E11"/>
    <mergeCell ref="A7:E7"/>
    <mergeCell ref="A1:E1"/>
    <mergeCell ref="A2:E2"/>
    <mergeCell ref="A4:E4"/>
    <mergeCell ref="A5:E5"/>
    <mergeCell ref="A6:E6"/>
  </mergeCells>
  <pageMargins left="0.51181102362204722" right="0.24" top="0.34" bottom="0.28000000000000003" header="0.17" footer="0.17"/>
  <pageSetup paperSize="9" scale="58" orientation="portrait" r:id="rId1"/>
  <colBreaks count="1" manualBreakCount="1">
    <brk id="5"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00"/>
  <sheetViews>
    <sheetView view="pageBreakPreview" zoomScale="110" zoomScaleNormal="160" zoomScaleSheetLayoutView="110" workbookViewId="0">
      <selection activeCell="A45" sqref="A45"/>
    </sheetView>
  </sheetViews>
  <sheetFormatPr defaultColWidth="30.85546875" defaultRowHeight="15" x14ac:dyDescent="0.25"/>
  <cols>
    <col min="1" max="1" width="38.5703125" customWidth="1"/>
    <col min="2" max="2" width="15.140625" customWidth="1"/>
    <col min="3" max="3" width="13.28515625" customWidth="1"/>
    <col min="4" max="4" width="13.7109375" customWidth="1"/>
    <col min="5" max="5" width="51.42578125" customWidth="1"/>
  </cols>
  <sheetData>
    <row r="1" spans="1:10" x14ac:dyDescent="0.25">
      <c r="A1" s="200" t="s">
        <v>73</v>
      </c>
      <c r="B1" s="200"/>
      <c r="C1" s="200"/>
      <c r="D1" s="200"/>
      <c r="E1" s="200"/>
      <c r="F1" s="1"/>
      <c r="G1" s="1"/>
      <c r="H1" s="1"/>
    </row>
    <row r="2" spans="1:10" x14ac:dyDescent="0.25">
      <c r="A2" s="200" t="s">
        <v>74</v>
      </c>
      <c r="B2" s="200"/>
      <c r="C2" s="200"/>
      <c r="D2" s="200"/>
      <c r="E2" s="200"/>
      <c r="F2" s="1"/>
      <c r="G2" s="1"/>
      <c r="H2" s="1"/>
    </row>
    <row r="3" spans="1:10" ht="9" customHeight="1" x14ac:dyDescent="0.25">
      <c r="A3" s="200"/>
      <c r="B3" s="200"/>
      <c r="C3" s="200"/>
      <c r="D3" s="200"/>
      <c r="E3" s="200"/>
      <c r="F3" s="67"/>
      <c r="G3" s="67"/>
      <c r="H3" s="67"/>
    </row>
    <row r="4" spans="1:10" x14ac:dyDescent="0.25">
      <c r="A4" s="200" t="s">
        <v>99</v>
      </c>
      <c r="B4" s="200"/>
      <c r="C4" s="200"/>
      <c r="D4" s="200"/>
      <c r="E4" s="200"/>
      <c r="F4" s="67"/>
      <c r="G4" s="67"/>
      <c r="H4" s="67"/>
    </row>
    <row r="5" spans="1:10" ht="9" customHeight="1" x14ac:dyDescent="0.25">
      <c r="A5" s="206"/>
      <c r="B5" s="206"/>
      <c r="C5" s="206"/>
      <c r="D5" s="206"/>
      <c r="E5" s="206"/>
      <c r="F5" s="67"/>
      <c r="G5" s="67"/>
      <c r="H5" s="67"/>
    </row>
    <row r="6" spans="1:10" ht="38.25" customHeight="1" x14ac:dyDescent="0.25">
      <c r="A6" s="202" t="s">
        <v>105</v>
      </c>
      <c r="B6" s="202"/>
      <c r="C6" s="202"/>
      <c r="D6" s="202"/>
      <c r="E6" s="202"/>
      <c r="F6" s="41"/>
      <c r="G6" s="41"/>
      <c r="H6" s="41"/>
      <c r="I6" s="41"/>
      <c r="J6" s="4"/>
    </row>
    <row r="7" spans="1:10" ht="11.25" customHeight="1" x14ac:dyDescent="0.25">
      <c r="A7" s="202"/>
      <c r="B7" s="202"/>
      <c r="C7" s="202"/>
      <c r="D7" s="202"/>
      <c r="E7" s="202"/>
      <c r="F7" s="4"/>
      <c r="G7" s="4"/>
      <c r="H7" s="4"/>
      <c r="I7" s="4"/>
      <c r="J7" s="4"/>
    </row>
    <row r="8" spans="1:10" ht="37.5" customHeight="1" x14ac:dyDescent="0.25">
      <c r="A8" s="202" t="s">
        <v>106</v>
      </c>
      <c r="B8" s="202"/>
      <c r="C8" s="202"/>
      <c r="D8" s="202"/>
      <c r="E8" s="202"/>
      <c r="F8" s="4"/>
      <c r="G8" s="4"/>
      <c r="H8" s="4"/>
      <c r="I8" s="4"/>
      <c r="J8" s="4"/>
    </row>
    <row r="9" spans="1:10" ht="13.5" customHeight="1" x14ac:dyDescent="0.25">
      <c r="A9" s="202"/>
      <c r="B9" s="202"/>
      <c r="C9" s="202"/>
      <c r="D9" s="202"/>
      <c r="E9" s="202"/>
      <c r="F9" s="4"/>
      <c r="G9" s="4"/>
      <c r="H9" s="4"/>
      <c r="I9" s="4"/>
      <c r="J9" s="4"/>
    </row>
    <row r="10" spans="1:10" ht="24" customHeight="1" x14ac:dyDescent="0.25">
      <c r="A10" s="198" t="s">
        <v>119</v>
      </c>
      <c r="B10" s="198"/>
      <c r="C10" s="198"/>
      <c r="D10" s="198"/>
      <c r="E10" s="198"/>
      <c r="F10" s="4"/>
      <c r="G10" s="4"/>
      <c r="H10" s="4"/>
      <c r="I10" s="4"/>
      <c r="J10" s="4"/>
    </row>
    <row r="11" spans="1:10" ht="16.5" customHeight="1" x14ac:dyDescent="0.25">
      <c r="A11" s="93" t="s">
        <v>146</v>
      </c>
      <c r="B11" s="93"/>
      <c r="C11" s="93"/>
      <c r="D11" s="93"/>
      <c r="E11" s="93"/>
      <c r="F11" s="4"/>
      <c r="G11" s="4"/>
      <c r="H11" s="4"/>
      <c r="I11" s="4"/>
      <c r="J11" s="4"/>
    </row>
    <row r="12" spans="1:10" ht="17.25" customHeight="1" x14ac:dyDescent="0.25">
      <c r="A12" s="208" t="s">
        <v>139</v>
      </c>
      <c r="B12" s="208"/>
      <c r="C12" s="208"/>
      <c r="D12" s="208"/>
      <c r="E12" s="208"/>
      <c r="F12" s="4"/>
      <c r="G12" s="4"/>
      <c r="H12" s="4"/>
      <c r="I12" s="4"/>
      <c r="J12" s="4"/>
    </row>
    <row r="13" spans="1:10" ht="12.75" customHeight="1" x14ac:dyDescent="0.25">
      <c r="A13" s="209"/>
      <c r="B13" s="209"/>
      <c r="C13" s="209"/>
      <c r="D13" s="209"/>
      <c r="E13" s="209"/>
    </row>
    <row r="14" spans="1:10" ht="66.75" customHeight="1" x14ac:dyDescent="0.25">
      <c r="A14" s="91" t="s">
        <v>77</v>
      </c>
      <c r="B14" s="92" t="s">
        <v>81</v>
      </c>
      <c r="C14" s="92" t="s">
        <v>79</v>
      </c>
      <c r="D14" s="92" t="s">
        <v>80</v>
      </c>
      <c r="E14" s="92" t="s">
        <v>133</v>
      </c>
    </row>
    <row r="15" spans="1:10" ht="7.5" customHeight="1" thickBot="1" x14ac:dyDescent="0.3">
      <c r="A15" s="50"/>
      <c r="B15" s="69"/>
      <c r="C15" s="30"/>
      <c r="D15" s="14"/>
      <c r="E15" s="14"/>
    </row>
    <row r="16" spans="1:10" ht="15.75" thickBot="1" x14ac:dyDescent="0.3">
      <c r="A16" s="19" t="s">
        <v>0</v>
      </c>
      <c r="B16" s="21"/>
      <c r="C16" s="29"/>
      <c r="D16" s="19"/>
      <c r="E16" s="19"/>
    </row>
    <row r="17" spans="1:5" ht="13.5" customHeight="1" x14ac:dyDescent="0.25">
      <c r="A17" s="50" t="s">
        <v>1</v>
      </c>
      <c r="B17" s="59">
        <v>0</v>
      </c>
      <c r="C17" s="113">
        <v>0</v>
      </c>
      <c r="D17" s="114" t="s">
        <v>84</v>
      </c>
      <c r="E17" s="42"/>
    </row>
    <row r="18" spans="1:5" ht="13.5" customHeight="1" x14ac:dyDescent="0.25">
      <c r="A18" s="51" t="s">
        <v>2</v>
      </c>
      <c r="B18" s="60">
        <v>100</v>
      </c>
      <c r="C18" s="31">
        <v>7.44</v>
      </c>
      <c r="D18" s="114" t="s">
        <v>84</v>
      </c>
      <c r="E18" s="9"/>
    </row>
    <row r="19" spans="1:5" ht="13.5" customHeight="1" x14ac:dyDescent="0.25">
      <c r="A19" s="51" t="s">
        <v>3</v>
      </c>
      <c r="B19" s="60">
        <v>89</v>
      </c>
      <c r="C19" s="31">
        <v>61.17</v>
      </c>
      <c r="D19" s="114" t="s">
        <v>84</v>
      </c>
      <c r="E19" s="43"/>
    </row>
    <row r="20" spans="1:5" ht="13.5" customHeight="1" x14ac:dyDescent="0.25">
      <c r="A20" s="51" t="s">
        <v>4</v>
      </c>
      <c r="B20" s="60">
        <v>0</v>
      </c>
      <c r="C20" s="114">
        <v>0</v>
      </c>
      <c r="D20" s="114" t="s">
        <v>84</v>
      </c>
      <c r="E20" s="43"/>
    </row>
    <row r="21" spans="1:5" ht="13.5" customHeight="1" x14ac:dyDescent="0.25">
      <c r="A21" s="51" t="s">
        <v>5</v>
      </c>
      <c r="B21" s="60">
        <v>0</v>
      </c>
      <c r="C21" s="114">
        <v>0</v>
      </c>
      <c r="D21" s="114" t="s">
        <v>84</v>
      </c>
      <c r="E21" s="9"/>
    </row>
    <row r="22" spans="1:5" ht="13.5" customHeight="1" x14ac:dyDescent="0.25">
      <c r="A22" s="51" t="s">
        <v>6</v>
      </c>
      <c r="B22" s="60">
        <v>0</v>
      </c>
      <c r="C22" s="114">
        <v>0</v>
      </c>
      <c r="D22" s="114" t="s">
        <v>84</v>
      </c>
      <c r="E22" s="43"/>
    </row>
    <row r="23" spans="1:5" ht="13.5" customHeight="1" x14ac:dyDescent="0.25">
      <c r="A23" s="51" t="s">
        <v>7</v>
      </c>
      <c r="B23" s="60">
        <v>100</v>
      </c>
      <c r="C23" s="31">
        <v>136.13</v>
      </c>
      <c r="D23" s="113" t="s">
        <v>84</v>
      </c>
      <c r="E23" s="43"/>
    </row>
    <row r="24" spans="1:5" ht="13.5" customHeight="1" thickBot="1" x14ac:dyDescent="0.3">
      <c r="A24" s="50" t="s">
        <v>8</v>
      </c>
      <c r="B24" s="59">
        <v>80</v>
      </c>
      <c r="C24" s="30">
        <v>45.98</v>
      </c>
      <c r="D24" s="115" t="s">
        <v>84</v>
      </c>
      <c r="E24" s="43"/>
    </row>
    <row r="25" spans="1:5" ht="13.5" customHeight="1" thickBot="1" x14ac:dyDescent="0.3">
      <c r="A25" s="52" t="s">
        <v>9</v>
      </c>
      <c r="B25" s="61">
        <v>30</v>
      </c>
      <c r="C25" s="114">
        <v>0</v>
      </c>
      <c r="D25" s="114" t="s">
        <v>84</v>
      </c>
      <c r="E25" s="44"/>
    </row>
    <row r="26" spans="1:5" ht="13.5" customHeight="1" thickBot="1" x14ac:dyDescent="0.3">
      <c r="A26" s="53"/>
      <c r="B26" s="6"/>
      <c r="C26" s="32"/>
      <c r="D26" s="10"/>
      <c r="E26" s="45"/>
    </row>
    <row r="27" spans="1:5" ht="13.5" customHeight="1" thickBot="1" x14ac:dyDescent="0.3">
      <c r="A27" s="23" t="s">
        <v>10</v>
      </c>
      <c r="B27" s="22"/>
      <c r="C27" s="33"/>
      <c r="D27" s="20"/>
      <c r="E27" s="20"/>
    </row>
    <row r="28" spans="1:5" ht="13.5" customHeight="1" x14ac:dyDescent="0.25">
      <c r="A28" s="54" t="s">
        <v>11</v>
      </c>
      <c r="B28" s="59">
        <v>50</v>
      </c>
      <c r="C28" s="114">
        <v>0</v>
      </c>
      <c r="D28" s="114" t="s">
        <v>84</v>
      </c>
      <c r="E28" s="16"/>
    </row>
    <row r="29" spans="1:5" ht="13.5" customHeight="1" x14ac:dyDescent="0.25">
      <c r="A29" s="51" t="s">
        <v>12</v>
      </c>
      <c r="B29" s="60">
        <v>1</v>
      </c>
      <c r="C29" s="114">
        <v>0</v>
      </c>
      <c r="D29" s="114" t="s">
        <v>84</v>
      </c>
      <c r="E29" s="43"/>
    </row>
    <row r="30" spans="1:5" ht="13.5" customHeight="1" x14ac:dyDescent="0.25">
      <c r="A30" s="51" t="s">
        <v>13</v>
      </c>
      <c r="B30" s="66">
        <v>30</v>
      </c>
      <c r="C30" s="114">
        <v>0</v>
      </c>
      <c r="D30" s="114" t="s">
        <v>84</v>
      </c>
      <c r="E30" s="46"/>
    </row>
    <row r="31" spans="1:5" ht="13.5" customHeight="1" x14ac:dyDescent="0.25">
      <c r="A31" s="51" t="s">
        <v>14</v>
      </c>
      <c r="B31" s="60">
        <v>0</v>
      </c>
      <c r="C31" s="114">
        <v>0</v>
      </c>
      <c r="D31" s="114" t="s">
        <v>84</v>
      </c>
      <c r="E31" s="43"/>
    </row>
    <row r="32" spans="1:5" ht="13.5" customHeight="1" x14ac:dyDescent="0.25">
      <c r="A32" s="51" t="s">
        <v>15</v>
      </c>
      <c r="B32" s="60">
        <v>78.790000000000006</v>
      </c>
      <c r="C32" s="31">
        <v>41.23</v>
      </c>
      <c r="D32" s="114" t="s">
        <v>84</v>
      </c>
      <c r="E32" s="43"/>
    </row>
    <row r="33" spans="1:5" ht="13.5" customHeight="1" thickBot="1" x14ac:dyDescent="0.3">
      <c r="A33" s="52" t="s">
        <v>16</v>
      </c>
      <c r="B33" s="60">
        <v>0</v>
      </c>
      <c r="C33" s="97">
        <v>0</v>
      </c>
      <c r="D33" s="114" t="s">
        <v>84</v>
      </c>
      <c r="E33" s="47"/>
    </row>
    <row r="34" spans="1:5" ht="13.5" customHeight="1" thickBot="1" x14ac:dyDescent="0.3">
      <c r="A34" s="53"/>
      <c r="B34" s="6"/>
      <c r="C34" s="32"/>
      <c r="D34" s="10"/>
      <c r="E34" s="45"/>
    </row>
    <row r="35" spans="1:5" ht="13.5" customHeight="1" thickBot="1" x14ac:dyDescent="0.3">
      <c r="A35" s="23" t="s">
        <v>17</v>
      </c>
      <c r="B35" s="22"/>
      <c r="C35" s="33"/>
      <c r="D35" s="20"/>
      <c r="E35" s="20"/>
    </row>
    <row r="36" spans="1:5" ht="13.5" customHeight="1" x14ac:dyDescent="0.25">
      <c r="A36" s="50" t="s">
        <v>18</v>
      </c>
      <c r="B36" s="59">
        <v>0</v>
      </c>
      <c r="C36" s="114">
        <v>0</v>
      </c>
      <c r="D36" s="114" t="s">
        <v>84</v>
      </c>
      <c r="E36" s="14"/>
    </row>
    <row r="37" spans="1:5" ht="13.5" customHeight="1" x14ac:dyDescent="0.25">
      <c r="A37" s="51" t="s">
        <v>19</v>
      </c>
      <c r="B37" s="60">
        <v>50</v>
      </c>
      <c r="C37" s="114">
        <v>0</v>
      </c>
      <c r="D37" s="114" t="s">
        <v>84</v>
      </c>
      <c r="E37" s="9"/>
    </row>
    <row r="38" spans="1:5" ht="13.5" customHeight="1" x14ac:dyDescent="0.25">
      <c r="A38" s="51" t="s">
        <v>20</v>
      </c>
      <c r="B38" s="60">
        <v>80</v>
      </c>
      <c r="C38" s="114">
        <v>0</v>
      </c>
      <c r="D38" s="114" t="s">
        <v>84</v>
      </c>
      <c r="E38" s="43"/>
    </row>
    <row r="39" spans="1:5" ht="13.5" customHeight="1" x14ac:dyDescent="0.25">
      <c r="A39" s="51" t="s">
        <v>21</v>
      </c>
      <c r="B39" s="60">
        <v>0</v>
      </c>
      <c r="C39" s="114">
        <v>0</v>
      </c>
      <c r="D39" s="114" t="s">
        <v>84</v>
      </c>
      <c r="E39" s="9"/>
    </row>
    <row r="40" spans="1:5" ht="13.5" customHeight="1" x14ac:dyDescent="0.25">
      <c r="A40" s="51" t="s">
        <v>22</v>
      </c>
      <c r="B40" s="60">
        <v>22</v>
      </c>
      <c r="C40" s="31">
        <v>10.47</v>
      </c>
      <c r="D40" s="114" t="s">
        <v>84</v>
      </c>
      <c r="E40" s="9"/>
    </row>
    <row r="41" spans="1:5" ht="13.5" customHeight="1" x14ac:dyDescent="0.25">
      <c r="A41" s="51" t="s">
        <v>23</v>
      </c>
      <c r="B41" s="60">
        <v>50</v>
      </c>
      <c r="C41" s="114">
        <v>0</v>
      </c>
      <c r="D41" s="114" t="s">
        <v>84</v>
      </c>
      <c r="E41" s="43"/>
    </row>
    <row r="42" spans="1:5" ht="13.5" customHeight="1" x14ac:dyDescent="0.25">
      <c r="A42" s="51" t="s">
        <v>24</v>
      </c>
      <c r="B42" s="59">
        <v>10</v>
      </c>
      <c r="C42" s="114">
        <v>0</v>
      </c>
      <c r="D42" s="114" t="s">
        <v>84</v>
      </c>
      <c r="E42" s="9"/>
    </row>
    <row r="43" spans="1:5" ht="13.5" customHeight="1" thickBot="1" x14ac:dyDescent="0.3">
      <c r="A43" s="52" t="s">
        <v>25</v>
      </c>
      <c r="B43" s="60">
        <v>0</v>
      </c>
      <c r="C43" s="114">
        <v>0</v>
      </c>
      <c r="D43" s="114" t="s">
        <v>84</v>
      </c>
      <c r="E43" s="17"/>
    </row>
    <row r="44" spans="1:5" ht="13.5" customHeight="1" thickBot="1" x14ac:dyDescent="0.3">
      <c r="A44" s="53"/>
      <c r="B44" s="6"/>
      <c r="C44" s="32"/>
      <c r="D44" s="10"/>
      <c r="E44" s="45"/>
    </row>
    <row r="45" spans="1:5" ht="32.25" customHeight="1" thickBot="1" x14ac:dyDescent="0.3">
      <c r="A45" s="146" t="s">
        <v>214</v>
      </c>
      <c r="B45" s="22"/>
      <c r="C45" s="33"/>
      <c r="D45" s="23"/>
      <c r="E45" s="23"/>
    </row>
    <row r="46" spans="1:5" ht="13.5" customHeight="1" x14ac:dyDescent="0.25">
      <c r="A46" s="51" t="s">
        <v>27</v>
      </c>
      <c r="B46" s="59">
        <v>100</v>
      </c>
      <c r="C46" s="31">
        <v>128.69</v>
      </c>
      <c r="D46" s="114" t="s">
        <v>84</v>
      </c>
      <c r="E46" s="43"/>
    </row>
    <row r="47" spans="1:5" ht="13.5" customHeight="1" x14ac:dyDescent="0.25">
      <c r="A47" s="51" t="s">
        <v>28</v>
      </c>
      <c r="B47" s="60">
        <v>70</v>
      </c>
      <c r="C47" s="114">
        <v>0</v>
      </c>
      <c r="D47" s="114" t="s">
        <v>84</v>
      </c>
      <c r="E47" s="9"/>
    </row>
    <row r="48" spans="1:5" ht="13.5" customHeight="1" x14ac:dyDescent="0.25">
      <c r="A48" s="51" t="s">
        <v>29</v>
      </c>
      <c r="B48" s="60">
        <v>80</v>
      </c>
      <c r="C48" s="114">
        <v>0</v>
      </c>
      <c r="D48" s="114" t="s">
        <v>84</v>
      </c>
      <c r="E48" s="9"/>
    </row>
    <row r="49" spans="1:5" ht="13.5" customHeight="1" x14ac:dyDescent="0.25">
      <c r="A49" s="51" t="s">
        <v>30</v>
      </c>
      <c r="B49" s="60">
        <v>0</v>
      </c>
      <c r="C49" s="114">
        <v>0</v>
      </c>
      <c r="D49" s="114" t="s">
        <v>84</v>
      </c>
      <c r="E49" s="9"/>
    </row>
    <row r="50" spans="1:5" ht="13.5" customHeight="1" x14ac:dyDescent="0.25">
      <c r="A50" s="51" t="s">
        <v>31</v>
      </c>
      <c r="B50" s="60">
        <v>1</v>
      </c>
      <c r="C50" s="114">
        <v>0</v>
      </c>
      <c r="D50" s="114" t="s">
        <v>84</v>
      </c>
      <c r="E50" s="43"/>
    </row>
    <row r="51" spans="1:5" ht="13.5" customHeight="1" x14ac:dyDescent="0.25">
      <c r="A51" s="51" t="s">
        <v>32</v>
      </c>
      <c r="B51" s="60">
        <v>0</v>
      </c>
      <c r="C51" s="114">
        <v>0</v>
      </c>
      <c r="D51" s="114" t="s">
        <v>84</v>
      </c>
      <c r="E51" s="43"/>
    </row>
    <row r="52" spans="1:5" ht="13.5" customHeight="1" x14ac:dyDescent="0.25">
      <c r="A52" s="51" t="s">
        <v>33</v>
      </c>
      <c r="B52" s="59">
        <v>100</v>
      </c>
      <c r="C52" s="31">
        <v>464.48</v>
      </c>
      <c r="D52" s="114" t="s">
        <v>84</v>
      </c>
      <c r="E52" s="43"/>
    </row>
    <row r="53" spans="1:5" ht="13.5" customHeight="1" x14ac:dyDescent="0.25">
      <c r="A53" s="51" t="s">
        <v>34</v>
      </c>
      <c r="B53" s="60">
        <v>75</v>
      </c>
      <c r="C53" s="31">
        <v>83.81</v>
      </c>
      <c r="D53" s="114" t="s">
        <v>84</v>
      </c>
      <c r="E53" s="43"/>
    </row>
    <row r="54" spans="1:5" ht="13.5" customHeight="1" x14ac:dyDescent="0.25">
      <c r="A54" s="51" t="s">
        <v>35</v>
      </c>
      <c r="B54" s="59">
        <v>100</v>
      </c>
      <c r="C54" s="36">
        <v>82.56</v>
      </c>
      <c r="D54" s="114" t="s">
        <v>84</v>
      </c>
      <c r="E54" s="48"/>
    </row>
    <row r="55" spans="1:5" ht="13.5" customHeight="1" x14ac:dyDescent="0.25">
      <c r="A55" s="51" t="s">
        <v>36</v>
      </c>
      <c r="B55" s="60">
        <v>50</v>
      </c>
      <c r="C55" s="114">
        <v>0</v>
      </c>
      <c r="D55" s="114" t="s">
        <v>84</v>
      </c>
      <c r="E55" s="43"/>
    </row>
    <row r="56" spans="1:5" ht="13.5" customHeight="1" x14ac:dyDescent="0.25">
      <c r="A56" s="51" t="s">
        <v>37</v>
      </c>
      <c r="B56" s="60">
        <v>0</v>
      </c>
      <c r="C56" s="114">
        <v>0</v>
      </c>
      <c r="D56" s="114" t="s">
        <v>84</v>
      </c>
      <c r="E56" s="43"/>
    </row>
    <row r="57" spans="1:5" ht="13.5" customHeight="1" thickBot="1" x14ac:dyDescent="0.3">
      <c r="A57" s="51" t="s">
        <v>38</v>
      </c>
      <c r="B57" s="60">
        <v>70</v>
      </c>
      <c r="C57" s="36">
        <v>3.31</v>
      </c>
      <c r="D57" s="114" t="s">
        <v>84</v>
      </c>
      <c r="E57" s="47"/>
    </row>
    <row r="58" spans="1:5" ht="13.5" customHeight="1" thickBot="1" x14ac:dyDescent="0.3">
      <c r="A58" s="53"/>
      <c r="B58" s="6"/>
      <c r="C58" s="32"/>
      <c r="D58" s="10"/>
      <c r="E58" s="45"/>
    </row>
    <row r="59" spans="1:5" ht="13.5" customHeight="1" thickBot="1" x14ac:dyDescent="0.3">
      <c r="A59" s="23" t="s">
        <v>39</v>
      </c>
      <c r="B59" s="22"/>
      <c r="C59" s="33"/>
      <c r="D59" s="20"/>
      <c r="E59" s="20"/>
    </row>
    <row r="60" spans="1:5" ht="13.5" customHeight="1" x14ac:dyDescent="0.25">
      <c r="A60" s="51" t="s">
        <v>40</v>
      </c>
      <c r="B60" s="59">
        <v>100</v>
      </c>
      <c r="C60" s="31">
        <v>54.69</v>
      </c>
      <c r="D60" s="114" t="s">
        <v>84</v>
      </c>
      <c r="E60" s="43"/>
    </row>
    <row r="61" spans="1:5" ht="13.5" customHeight="1" x14ac:dyDescent="0.25">
      <c r="A61" s="51" t="s">
        <v>41</v>
      </c>
      <c r="B61" s="60">
        <v>0</v>
      </c>
      <c r="C61" s="114">
        <v>0</v>
      </c>
      <c r="D61" s="114" t="s">
        <v>84</v>
      </c>
      <c r="E61" s="43"/>
    </row>
    <row r="62" spans="1:5" ht="13.5" customHeight="1" x14ac:dyDescent="0.25">
      <c r="A62" s="51" t="s">
        <v>42</v>
      </c>
      <c r="B62" s="60">
        <v>0</v>
      </c>
      <c r="C62" s="114">
        <v>0</v>
      </c>
      <c r="D62" s="114" t="s">
        <v>84</v>
      </c>
      <c r="E62" s="43"/>
    </row>
    <row r="63" spans="1:5" ht="13.5" customHeight="1" x14ac:dyDescent="0.25">
      <c r="A63" s="51" t="s">
        <v>43</v>
      </c>
      <c r="B63" s="60">
        <v>0</v>
      </c>
      <c r="C63" s="114">
        <v>0</v>
      </c>
      <c r="D63" s="114" t="s">
        <v>84</v>
      </c>
      <c r="E63" s="43"/>
    </row>
    <row r="64" spans="1:5" ht="13.5" customHeight="1" x14ac:dyDescent="0.25">
      <c r="A64" s="51" t="s">
        <v>44</v>
      </c>
      <c r="B64" s="60">
        <v>0</v>
      </c>
      <c r="C64" s="114">
        <v>0</v>
      </c>
      <c r="D64" s="114" t="s">
        <v>84</v>
      </c>
      <c r="E64" s="43"/>
    </row>
    <row r="65" spans="1:5" ht="13.5" customHeight="1" thickBot="1" x14ac:dyDescent="0.3">
      <c r="A65" s="52" t="s">
        <v>45</v>
      </c>
      <c r="B65" s="60">
        <v>35</v>
      </c>
      <c r="C65" s="35">
        <v>19.559999999999999</v>
      </c>
      <c r="D65" s="114" t="s">
        <v>84</v>
      </c>
      <c r="E65" s="47"/>
    </row>
    <row r="66" spans="1:5" ht="13.5" customHeight="1" thickBot="1" x14ac:dyDescent="0.3">
      <c r="A66" s="53"/>
      <c r="B66" s="6"/>
      <c r="C66" s="32"/>
      <c r="D66" s="10"/>
      <c r="E66" s="45"/>
    </row>
    <row r="67" spans="1:5" ht="13.5" customHeight="1" thickBot="1" x14ac:dyDescent="0.3">
      <c r="A67" s="27" t="s">
        <v>46</v>
      </c>
      <c r="B67" s="24"/>
      <c r="C67" s="37"/>
      <c r="D67" s="26"/>
      <c r="E67" s="26"/>
    </row>
    <row r="68" spans="1:5" ht="13.5" customHeight="1" x14ac:dyDescent="0.25">
      <c r="A68" s="50" t="s">
        <v>48</v>
      </c>
      <c r="B68" s="59">
        <v>20</v>
      </c>
      <c r="C68" s="30">
        <v>16.75</v>
      </c>
      <c r="D68" s="114" t="s">
        <v>84</v>
      </c>
      <c r="E68" s="42"/>
    </row>
    <row r="69" spans="1:5" ht="13.5" customHeight="1" x14ac:dyDescent="0.25">
      <c r="A69" s="51" t="s">
        <v>51</v>
      </c>
      <c r="B69" s="83">
        <v>0</v>
      </c>
      <c r="C69" s="114">
        <v>0</v>
      </c>
      <c r="D69" s="114" t="s">
        <v>84</v>
      </c>
      <c r="E69" s="9"/>
    </row>
    <row r="70" spans="1:5" ht="13.5" customHeight="1" x14ac:dyDescent="0.25">
      <c r="A70" s="51" t="s">
        <v>50</v>
      </c>
      <c r="B70" s="60">
        <v>100</v>
      </c>
      <c r="C70" s="31">
        <v>14.58</v>
      </c>
      <c r="D70" s="114" t="s">
        <v>84</v>
      </c>
      <c r="E70" s="9"/>
    </row>
    <row r="71" spans="1:5" ht="13.5" customHeight="1" x14ac:dyDescent="0.25">
      <c r="A71" s="51" t="s">
        <v>49</v>
      </c>
      <c r="B71" s="60">
        <v>0.5</v>
      </c>
      <c r="C71" s="114">
        <v>0</v>
      </c>
      <c r="D71" s="114" t="s">
        <v>84</v>
      </c>
      <c r="E71" s="43"/>
    </row>
    <row r="72" spans="1:5" ht="13.5" customHeight="1" thickBot="1" x14ac:dyDescent="0.3">
      <c r="A72" s="52" t="s">
        <v>47</v>
      </c>
      <c r="B72" s="60">
        <v>100</v>
      </c>
      <c r="C72" s="97">
        <v>1</v>
      </c>
      <c r="D72" s="114" t="s">
        <v>84</v>
      </c>
      <c r="E72" s="47"/>
    </row>
    <row r="73" spans="1:5" ht="13.5" customHeight="1" thickBot="1" x14ac:dyDescent="0.3">
      <c r="A73" s="53"/>
      <c r="B73" s="6"/>
      <c r="C73" s="32"/>
      <c r="D73" s="10"/>
      <c r="E73" s="45"/>
    </row>
    <row r="74" spans="1:5" ht="13.5" customHeight="1" thickBot="1" x14ac:dyDescent="0.3">
      <c r="A74" s="27" t="s">
        <v>52</v>
      </c>
      <c r="B74" s="24"/>
      <c r="C74" s="37"/>
      <c r="D74" s="26"/>
      <c r="E74" s="26"/>
    </row>
    <row r="75" spans="1:5" ht="13.5" customHeight="1" x14ac:dyDescent="0.25">
      <c r="A75" s="51" t="s">
        <v>55</v>
      </c>
      <c r="B75" s="59">
        <v>0</v>
      </c>
      <c r="C75" s="114">
        <v>0</v>
      </c>
      <c r="D75" s="114" t="s">
        <v>84</v>
      </c>
      <c r="E75" s="43"/>
    </row>
    <row r="76" spans="1:5" ht="13.5" customHeight="1" x14ac:dyDescent="0.25">
      <c r="A76" s="51" t="s">
        <v>53</v>
      </c>
      <c r="B76" s="60">
        <v>100</v>
      </c>
      <c r="C76" s="31">
        <v>40.880000000000003</v>
      </c>
      <c r="D76" s="114" t="s">
        <v>84</v>
      </c>
      <c r="E76" s="9"/>
    </row>
    <row r="77" spans="1:5" ht="13.5" customHeight="1" x14ac:dyDescent="0.25">
      <c r="A77" s="51" t="s">
        <v>54</v>
      </c>
      <c r="B77" s="60">
        <v>0</v>
      </c>
      <c r="C77" s="114">
        <v>0</v>
      </c>
      <c r="D77" s="114" t="s">
        <v>84</v>
      </c>
      <c r="E77" s="9"/>
    </row>
    <row r="78" spans="1:5" ht="13.5" customHeight="1" x14ac:dyDescent="0.25">
      <c r="A78" s="51" t="s">
        <v>57</v>
      </c>
      <c r="B78" s="60">
        <v>1</v>
      </c>
      <c r="C78" s="114">
        <v>0</v>
      </c>
      <c r="D78" s="114" t="s">
        <v>84</v>
      </c>
      <c r="E78" s="43"/>
    </row>
    <row r="79" spans="1:5" ht="13.5" customHeight="1" x14ac:dyDescent="0.25">
      <c r="A79" s="51" t="s">
        <v>58</v>
      </c>
      <c r="B79" s="60">
        <v>2</v>
      </c>
      <c r="C79" s="114">
        <v>0</v>
      </c>
      <c r="D79" s="114" t="s">
        <v>84</v>
      </c>
      <c r="E79" s="43"/>
    </row>
    <row r="80" spans="1:5" ht="13.5" customHeight="1" thickBot="1" x14ac:dyDescent="0.3">
      <c r="A80" s="52" t="s">
        <v>56</v>
      </c>
      <c r="B80" s="59">
        <v>0</v>
      </c>
      <c r="C80" s="114">
        <v>0</v>
      </c>
      <c r="D80" s="114" t="s">
        <v>84</v>
      </c>
      <c r="E80" s="47"/>
    </row>
    <row r="81" spans="1:9" ht="13.5" customHeight="1" thickBot="1" x14ac:dyDescent="0.3">
      <c r="A81" s="53"/>
      <c r="B81" s="6"/>
      <c r="C81" s="32"/>
      <c r="D81" s="10"/>
      <c r="E81" s="45"/>
    </row>
    <row r="82" spans="1:9" ht="13.5" customHeight="1" thickBot="1" x14ac:dyDescent="0.3">
      <c r="A82" s="27" t="s">
        <v>212</v>
      </c>
      <c r="B82" s="13"/>
      <c r="C82" s="38"/>
      <c r="D82" s="25"/>
      <c r="E82" s="25"/>
    </row>
    <row r="83" spans="1:9" ht="13.5" customHeight="1" x14ac:dyDescent="0.25">
      <c r="A83" s="51" t="s">
        <v>60</v>
      </c>
      <c r="B83" s="60">
        <v>0</v>
      </c>
      <c r="C83" s="114">
        <v>0</v>
      </c>
      <c r="D83" s="114" t="s">
        <v>84</v>
      </c>
      <c r="E83" s="9"/>
    </row>
    <row r="84" spans="1:9" ht="13.5" customHeight="1" x14ac:dyDescent="0.25">
      <c r="A84" s="51" t="s">
        <v>61</v>
      </c>
      <c r="B84" s="60">
        <v>98</v>
      </c>
      <c r="C84" s="31">
        <v>3.33</v>
      </c>
      <c r="D84" s="114" t="s">
        <v>84</v>
      </c>
      <c r="E84" s="9"/>
    </row>
    <row r="85" spans="1:9" ht="13.5" customHeight="1" x14ac:dyDescent="0.25">
      <c r="A85" s="51" t="s">
        <v>62</v>
      </c>
      <c r="B85" s="60">
        <v>0</v>
      </c>
      <c r="C85" s="114">
        <v>0</v>
      </c>
      <c r="D85" s="114" t="s">
        <v>84</v>
      </c>
      <c r="E85" s="9"/>
    </row>
    <row r="86" spans="1:9" ht="13.5" customHeight="1" x14ac:dyDescent="0.25">
      <c r="A86" s="51" t="s">
        <v>63</v>
      </c>
      <c r="B86" s="60">
        <v>0</v>
      </c>
      <c r="C86" s="114">
        <v>0</v>
      </c>
      <c r="D86" s="114" t="s">
        <v>84</v>
      </c>
      <c r="E86" s="43"/>
    </row>
    <row r="87" spans="1:9" ht="13.5" customHeight="1" thickBot="1" x14ac:dyDescent="0.3">
      <c r="A87" s="51" t="s">
        <v>64</v>
      </c>
      <c r="B87" s="60">
        <v>60</v>
      </c>
      <c r="C87" s="114">
        <v>0</v>
      </c>
      <c r="D87" s="114" t="s">
        <v>84</v>
      </c>
      <c r="E87" s="9"/>
    </row>
    <row r="88" spans="1:9" ht="13.5" customHeight="1" thickBot="1" x14ac:dyDescent="0.3">
      <c r="A88" s="53"/>
      <c r="B88" s="6"/>
      <c r="C88" s="32"/>
      <c r="D88" s="10"/>
      <c r="E88" s="45"/>
    </row>
    <row r="89" spans="1:9" ht="13.5" customHeight="1" thickBot="1" x14ac:dyDescent="0.3">
      <c r="A89" s="27" t="s">
        <v>65</v>
      </c>
      <c r="B89" s="13"/>
      <c r="C89" s="38"/>
      <c r="D89" s="25"/>
      <c r="E89" s="25"/>
    </row>
    <row r="90" spans="1:9" ht="13.5" customHeight="1" x14ac:dyDescent="0.25">
      <c r="A90" s="51" t="s">
        <v>66</v>
      </c>
      <c r="B90" s="60">
        <v>100</v>
      </c>
      <c r="C90" s="114">
        <v>0</v>
      </c>
      <c r="D90" s="114" t="s">
        <v>84</v>
      </c>
      <c r="E90" s="43"/>
    </row>
    <row r="91" spans="1:9" ht="13.5" customHeight="1" x14ac:dyDescent="0.25">
      <c r="A91" s="51" t="s">
        <v>67</v>
      </c>
      <c r="B91" s="60">
        <v>80</v>
      </c>
      <c r="C91" s="31">
        <v>71.959999999999994</v>
      </c>
      <c r="D91" s="114" t="s">
        <v>84</v>
      </c>
      <c r="E91" s="43"/>
    </row>
    <row r="92" spans="1:9" ht="13.5" customHeight="1" x14ac:dyDescent="0.25">
      <c r="A92" s="51" t="s">
        <v>68</v>
      </c>
      <c r="B92" s="60">
        <v>0</v>
      </c>
      <c r="C92" s="114">
        <v>0</v>
      </c>
      <c r="D92" s="114" t="s">
        <v>84</v>
      </c>
      <c r="E92" s="43"/>
    </row>
    <row r="93" spans="1:9" ht="13.5" customHeight="1" x14ac:dyDescent="0.25">
      <c r="A93" s="51" t="s">
        <v>69</v>
      </c>
      <c r="B93" s="60">
        <v>50</v>
      </c>
      <c r="C93" s="114">
        <v>3</v>
      </c>
      <c r="D93" s="114" t="s">
        <v>84</v>
      </c>
      <c r="E93" s="9"/>
    </row>
    <row r="94" spans="1:9" ht="13.5" customHeight="1" thickBot="1" x14ac:dyDescent="0.3">
      <c r="A94" s="52" t="s">
        <v>70</v>
      </c>
      <c r="B94" s="60">
        <v>50</v>
      </c>
      <c r="C94" s="35">
        <v>1.38</v>
      </c>
      <c r="D94" s="114" t="s">
        <v>84</v>
      </c>
      <c r="E94" s="47"/>
      <c r="I94" s="2" t="s">
        <v>71</v>
      </c>
    </row>
    <row r="95" spans="1:9" ht="9.75" customHeight="1" thickBot="1" x14ac:dyDescent="0.3">
      <c r="A95" s="53"/>
      <c r="B95" s="6"/>
      <c r="C95" s="32"/>
      <c r="D95" s="10"/>
      <c r="E95" s="45"/>
    </row>
    <row r="96" spans="1:9" ht="15.75" thickBot="1" x14ac:dyDescent="0.3">
      <c r="A96" s="27" t="s">
        <v>72</v>
      </c>
      <c r="B96" s="38" t="s">
        <v>229</v>
      </c>
      <c r="C96" s="38">
        <v>29.17</v>
      </c>
      <c r="D96" s="25" t="s">
        <v>84</v>
      </c>
      <c r="E96" s="25"/>
    </row>
    <row r="97" spans="1:17" x14ac:dyDescent="0.25">
      <c r="A97" s="215" t="s">
        <v>248</v>
      </c>
      <c r="B97" s="215"/>
      <c r="C97" s="215"/>
      <c r="D97" s="215"/>
      <c r="E97" s="215"/>
      <c r="F97" s="215"/>
      <c r="G97" s="215"/>
      <c r="H97" s="215"/>
      <c r="I97" s="215"/>
      <c r="J97" s="215"/>
      <c r="K97" s="215"/>
      <c r="L97" s="215"/>
      <c r="M97" s="215"/>
      <c r="N97" s="215"/>
      <c r="O97" s="215"/>
      <c r="P97" s="175"/>
      <c r="Q97" s="175"/>
    </row>
    <row r="98" spans="1:17" x14ac:dyDescent="0.25">
      <c r="A98" s="216" t="s">
        <v>249</v>
      </c>
      <c r="B98" s="216"/>
      <c r="C98" s="216"/>
      <c r="D98" s="216"/>
      <c r="E98" s="216"/>
      <c r="F98" s="216"/>
      <c r="G98" s="216"/>
      <c r="H98" s="216"/>
      <c r="I98" s="216"/>
      <c r="J98" s="216"/>
      <c r="K98" s="216"/>
      <c r="L98" s="216"/>
      <c r="M98" s="216"/>
      <c r="N98" s="216"/>
      <c r="O98" s="217" t="s">
        <v>250</v>
      </c>
      <c r="P98" s="217"/>
      <c r="Q98" s="217"/>
    </row>
    <row r="99" spans="1:17" x14ac:dyDescent="0.25">
      <c r="A99" s="218" t="s">
        <v>251</v>
      </c>
      <c r="B99" s="218"/>
      <c r="C99" s="218"/>
      <c r="D99" s="218"/>
      <c r="E99" s="218"/>
      <c r="F99" s="218"/>
      <c r="G99" s="218"/>
      <c r="H99" s="218"/>
      <c r="I99" s="218"/>
      <c r="J99" s="218"/>
      <c r="K99" s="218"/>
      <c r="L99" s="219"/>
      <c r="M99" s="219"/>
      <c r="N99" s="219"/>
      <c r="O99" s="219"/>
      <c r="P99" s="219"/>
      <c r="Q99" s="219"/>
    </row>
    <row r="100" spans="1:17" x14ac:dyDescent="0.25">
      <c r="A100" s="176"/>
      <c r="B100" s="176"/>
      <c r="C100" s="176"/>
      <c r="D100" s="176"/>
      <c r="E100" s="176"/>
      <c r="F100" s="176"/>
      <c r="G100" s="176"/>
      <c r="H100" s="176"/>
      <c r="I100" s="176"/>
      <c r="J100" s="176"/>
      <c r="K100" s="176"/>
      <c r="L100" s="219"/>
      <c r="M100" s="219"/>
      <c r="N100" s="219"/>
      <c r="O100" s="219"/>
      <c r="P100" s="219"/>
      <c r="Q100" s="219"/>
    </row>
  </sheetData>
  <mergeCells count="17">
    <mergeCell ref="A97:O97"/>
    <mergeCell ref="A98:N98"/>
    <mergeCell ref="O98:Q98"/>
    <mergeCell ref="A99:K99"/>
    <mergeCell ref="L99:Q100"/>
    <mergeCell ref="A13:E13"/>
    <mergeCell ref="A1:E1"/>
    <mergeCell ref="A2:E2"/>
    <mergeCell ref="A3:E3"/>
    <mergeCell ref="A4:E4"/>
    <mergeCell ref="A5:E5"/>
    <mergeCell ref="A6:E6"/>
    <mergeCell ref="A7:E7"/>
    <mergeCell ref="A8:E8"/>
    <mergeCell ref="A9:E9"/>
    <mergeCell ref="A10:E10"/>
    <mergeCell ref="A12:E12"/>
  </mergeCells>
  <pageMargins left="0.51181102362204722" right="0.24" top="0.34" bottom="0.28000000000000003" header="0.17" footer="0.17"/>
  <pageSetup paperSize="9" scale="58" orientation="portrait" r:id="rId1"/>
  <colBreaks count="1" manualBreakCount="1">
    <brk id="5"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99"/>
  <sheetViews>
    <sheetView view="pageBreakPreview" zoomScale="110" zoomScaleNormal="160" zoomScaleSheetLayoutView="110" workbookViewId="0">
      <selection activeCell="D22" sqref="D22"/>
    </sheetView>
  </sheetViews>
  <sheetFormatPr defaultColWidth="30.85546875" defaultRowHeight="15" x14ac:dyDescent="0.25"/>
  <cols>
    <col min="1" max="1" width="38.5703125" customWidth="1"/>
    <col min="2" max="2" width="15.140625" customWidth="1"/>
    <col min="3" max="3" width="13.28515625" customWidth="1"/>
    <col min="4" max="4" width="13.7109375" customWidth="1"/>
    <col min="5" max="5" width="51.42578125" customWidth="1"/>
  </cols>
  <sheetData>
    <row r="1" spans="1:10" x14ac:dyDescent="0.25">
      <c r="A1" s="200" t="s">
        <v>73</v>
      </c>
      <c r="B1" s="200"/>
      <c r="C1" s="200"/>
      <c r="D1" s="200"/>
      <c r="E1" s="200"/>
      <c r="F1" s="1"/>
      <c r="G1" s="1"/>
      <c r="H1" s="1"/>
    </row>
    <row r="2" spans="1:10" x14ac:dyDescent="0.25">
      <c r="A2" s="200" t="s">
        <v>74</v>
      </c>
      <c r="B2" s="200"/>
      <c r="C2" s="200"/>
      <c r="D2" s="200"/>
      <c r="E2" s="200"/>
      <c r="F2" s="1"/>
      <c r="G2" s="1"/>
      <c r="H2" s="1"/>
    </row>
    <row r="3" spans="1:10" ht="9" customHeight="1" x14ac:dyDescent="0.25">
      <c r="A3" s="200"/>
      <c r="B3" s="200"/>
      <c r="C3" s="200"/>
      <c r="D3" s="200"/>
      <c r="E3" s="200"/>
      <c r="F3" s="67"/>
      <c r="G3" s="67"/>
      <c r="H3" s="67"/>
    </row>
    <row r="4" spans="1:10" x14ac:dyDescent="0.25">
      <c r="A4" s="200" t="s">
        <v>99</v>
      </c>
      <c r="B4" s="200"/>
      <c r="C4" s="200"/>
      <c r="D4" s="200"/>
      <c r="E4" s="200"/>
      <c r="F4" s="67"/>
      <c r="G4" s="67"/>
      <c r="H4" s="67"/>
    </row>
    <row r="5" spans="1:10" ht="9" customHeight="1" x14ac:dyDescent="0.25">
      <c r="A5" s="206"/>
      <c r="B5" s="206"/>
      <c r="C5" s="206"/>
      <c r="D5" s="206"/>
      <c r="E5" s="206"/>
      <c r="F5" s="67"/>
      <c r="G5" s="67"/>
      <c r="H5" s="67"/>
    </row>
    <row r="6" spans="1:10" ht="38.25" customHeight="1" x14ac:dyDescent="0.25">
      <c r="A6" s="202" t="s">
        <v>105</v>
      </c>
      <c r="B6" s="202"/>
      <c r="C6" s="202"/>
      <c r="D6" s="202"/>
      <c r="E6" s="202"/>
      <c r="F6" s="41"/>
      <c r="G6" s="41"/>
      <c r="H6" s="41"/>
      <c r="I6" s="41"/>
      <c r="J6" s="4"/>
    </row>
    <row r="7" spans="1:10" ht="11.25" customHeight="1" x14ac:dyDescent="0.25">
      <c r="A7" s="202"/>
      <c r="B7" s="202"/>
      <c r="C7" s="202"/>
      <c r="D7" s="202"/>
      <c r="E7" s="202"/>
      <c r="F7" s="4"/>
      <c r="G7" s="4"/>
      <c r="H7" s="4"/>
      <c r="I7" s="4"/>
      <c r="J7" s="4"/>
    </row>
    <row r="8" spans="1:10" ht="26.25" customHeight="1" x14ac:dyDescent="0.25">
      <c r="A8" s="202" t="s">
        <v>120</v>
      </c>
      <c r="B8" s="202"/>
      <c r="C8" s="202"/>
      <c r="D8" s="202"/>
      <c r="E8" s="202"/>
      <c r="F8" s="4"/>
      <c r="G8" s="4"/>
      <c r="H8" s="4"/>
      <c r="I8" s="4"/>
      <c r="J8" s="4"/>
    </row>
    <row r="9" spans="1:10" ht="13.5" customHeight="1" x14ac:dyDescent="0.25">
      <c r="A9" s="202"/>
      <c r="B9" s="202"/>
      <c r="C9" s="202"/>
      <c r="D9" s="202"/>
      <c r="E9" s="202"/>
      <c r="F9" s="4"/>
      <c r="G9" s="4"/>
      <c r="H9" s="4"/>
      <c r="I9" s="4"/>
      <c r="J9" s="4"/>
    </row>
    <row r="10" spans="1:10" ht="24" customHeight="1" x14ac:dyDescent="0.25">
      <c r="A10" s="198" t="s">
        <v>121</v>
      </c>
      <c r="B10" s="198"/>
      <c r="C10" s="198"/>
      <c r="D10" s="198"/>
      <c r="E10" s="198"/>
      <c r="F10" s="4"/>
      <c r="G10" s="4"/>
      <c r="H10" s="4"/>
      <c r="I10" s="4"/>
      <c r="J10" s="4"/>
    </row>
    <row r="11" spans="1:10" ht="21.75" customHeight="1" x14ac:dyDescent="0.25">
      <c r="A11" s="198" t="s">
        <v>155</v>
      </c>
      <c r="B11" s="198"/>
      <c r="C11" s="198"/>
      <c r="D11" s="198"/>
      <c r="E11" s="198"/>
      <c r="F11" s="4"/>
      <c r="G11" s="4"/>
      <c r="H11" s="4"/>
      <c r="I11" s="4"/>
      <c r="J11" s="4"/>
    </row>
    <row r="12" spans="1:10" ht="17.25" customHeight="1" x14ac:dyDescent="0.25">
      <c r="A12" s="208" t="s">
        <v>139</v>
      </c>
      <c r="B12" s="208"/>
      <c r="C12" s="208"/>
      <c r="D12" s="208"/>
      <c r="E12" s="208"/>
      <c r="F12" s="4"/>
      <c r="G12" s="4"/>
      <c r="H12" s="4"/>
      <c r="I12" s="4"/>
      <c r="J12" s="4"/>
    </row>
    <row r="13" spans="1:10" ht="12.75" customHeight="1" x14ac:dyDescent="0.25">
      <c r="A13" s="209"/>
      <c r="B13" s="209"/>
      <c r="C13" s="209"/>
      <c r="D13" s="209"/>
      <c r="E13" s="209"/>
    </row>
    <row r="14" spans="1:10" ht="56.25" customHeight="1" x14ac:dyDescent="0.25">
      <c r="A14" s="91" t="s">
        <v>77</v>
      </c>
      <c r="B14" s="92" t="s">
        <v>81</v>
      </c>
      <c r="C14" s="92" t="s">
        <v>79</v>
      </c>
      <c r="D14" s="92" t="s">
        <v>80</v>
      </c>
      <c r="E14" s="92" t="s">
        <v>133</v>
      </c>
    </row>
    <row r="15" spans="1:10" ht="7.5" customHeight="1" thickBot="1" x14ac:dyDescent="0.3">
      <c r="A15" s="50"/>
      <c r="B15" s="69"/>
      <c r="C15" s="30"/>
      <c r="D15" s="14"/>
      <c r="E15" s="14"/>
    </row>
    <row r="16" spans="1:10" ht="15.75" thickBot="1" x14ac:dyDescent="0.3">
      <c r="A16" s="19" t="s">
        <v>0</v>
      </c>
      <c r="B16" s="21"/>
      <c r="C16" s="94">
        <v>0</v>
      </c>
      <c r="D16" s="19"/>
      <c r="E16" s="19"/>
    </row>
    <row r="17" spans="1:5" ht="13.5" customHeight="1" x14ac:dyDescent="0.25">
      <c r="A17" s="50" t="s">
        <v>1</v>
      </c>
      <c r="B17" s="59">
        <v>90</v>
      </c>
      <c r="C17" s="113">
        <v>71</v>
      </c>
      <c r="D17" s="113" t="s">
        <v>84</v>
      </c>
      <c r="E17" s="42"/>
    </row>
    <row r="18" spans="1:5" ht="13.5" customHeight="1" x14ac:dyDescent="0.25">
      <c r="A18" s="51" t="s">
        <v>2</v>
      </c>
      <c r="B18" s="60">
        <v>100</v>
      </c>
      <c r="C18" s="114">
        <v>0</v>
      </c>
      <c r="D18" s="114" t="s">
        <v>84</v>
      </c>
      <c r="E18" s="9"/>
    </row>
    <row r="19" spans="1:5" ht="13.5" customHeight="1" x14ac:dyDescent="0.25">
      <c r="A19" s="51" t="s">
        <v>3</v>
      </c>
      <c r="B19" s="60">
        <v>90</v>
      </c>
      <c r="C19" s="114">
        <v>86</v>
      </c>
      <c r="D19" s="114" t="s">
        <v>84</v>
      </c>
      <c r="E19" s="43"/>
    </row>
    <row r="20" spans="1:5" ht="13.5" customHeight="1" x14ac:dyDescent="0.25">
      <c r="A20" s="51" t="s">
        <v>4</v>
      </c>
      <c r="B20" s="60">
        <v>100</v>
      </c>
      <c r="C20" s="114">
        <v>86</v>
      </c>
      <c r="D20" s="114" t="s">
        <v>84</v>
      </c>
      <c r="E20" s="43"/>
    </row>
    <row r="21" spans="1:5" ht="13.5" customHeight="1" x14ac:dyDescent="0.25">
      <c r="A21" s="51" t="s">
        <v>5</v>
      </c>
      <c r="B21" s="60">
        <v>100</v>
      </c>
      <c r="C21" s="114">
        <v>86</v>
      </c>
      <c r="D21" s="114" t="s">
        <v>84</v>
      </c>
      <c r="E21" s="9"/>
    </row>
    <row r="22" spans="1:5" ht="13.5" customHeight="1" x14ac:dyDescent="0.25">
      <c r="A22" s="51" t="s">
        <v>6</v>
      </c>
      <c r="B22" s="60">
        <v>50</v>
      </c>
      <c r="C22" s="114">
        <v>0</v>
      </c>
      <c r="D22" s="14" t="s">
        <v>84</v>
      </c>
      <c r="E22" s="43"/>
    </row>
    <row r="23" spans="1:5" ht="13.5" customHeight="1" x14ac:dyDescent="0.25">
      <c r="A23" s="51" t="s">
        <v>7</v>
      </c>
      <c r="B23" s="60">
        <v>86</v>
      </c>
      <c r="C23" s="114">
        <v>86</v>
      </c>
      <c r="D23" s="9" t="s">
        <v>84</v>
      </c>
      <c r="E23" s="43"/>
    </row>
    <row r="24" spans="1:5" ht="13.5" customHeight="1" x14ac:dyDescent="0.25">
      <c r="A24" s="50" t="s">
        <v>8</v>
      </c>
      <c r="B24" s="59">
        <v>80</v>
      </c>
      <c r="C24" s="113">
        <v>57</v>
      </c>
      <c r="D24" s="9" t="s">
        <v>84</v>
      </c>
      <c r="E24" s="43"/>
    </row>
    <row r="25" spans="1:5" ht="13.5" customHeight="1" thickBot="1" x14ac:dyDescent="0.3">
      <c r="A25" s="52" t="s">
        <v>9</v>
      </c>
      <c r="B25" s="61">
        <v>90</v>
      </c>
      <c r="C25" s="115">
        <v>71</v>
      </c>
      <c r="D25" s="15" t="s">
        <v>84</v>
      </c>
      <c r="E25" s="44"/>
    </row>
    <row r="26" spans="1:5" ht="13.5" customHeight="1" thickBot="1" x14ac:dyDescent="0.3">
      <c r="A26" s="53"/>
      <c r="B26" s="6"/>
      <c r="C26" s="32"/>
      <c r="D26" s="10"/>
      <c r="E26" s="45"/>
    </row>
    <row r="27" spans="1:5" ht="13.5" customHeight="1" thickBot="1" x14ac:dyDescent="0.3">
      <c r="A27" s="23" t="s">
        <v>10</v>
      </c>
      <c r="B27" s="22"/>
      <c r="C27" s="95">
        <v>0</v>
      </c>
      <c r="D27" s="20"/>
      <c r="E27" s="20"/>
    </row>
    <row r="28" spans="1:5" ht="13.5" customHeight="1" x14ac:dyDescent="0.25">
      <c r="A28" s="54" t="s">
        <v>11</v>
      </c>
      <c r="B28" s="59">
        <v>80</v>
      </c>
      <c r="C28" s="113">
        <v>0</v>
      </c>
      <c r="D28" s="113" t="s">
        <v>84</v>
      </c>
      <c r="E28" s="16"/>
    </row>
    <row r="29" spans="1:5" ht="13.5" customHeight="1" x14ac:dyDescent="0.25">
      <c r="A29" s="51" t="s">
        <v>12</v>
      </c>
      <c r="B29" s="60">
        <v>85</v>
      </c>
      <c r="C29" s="114">
        <v>57</v>
      </c>
      <c r="D29" s="114" t="s">
        <v>84</v>
      </c>
      <c r="E29" s="43"/>
    </row>
    <row r="30" spans="1:5" ht="13.5" customHeight="1" x14ac:dyDescent="0.25">
      <c r="A30" s="51" t="s">
        <v>13</v>
      </c>
      <c r="B30" s="60">
        <v>50</v>
      </c>
      <c r="C30" s="114">
        <v>0</v>
      </c>
      <c r="D30" s="114" t="s">
        <v>84</v>
      </c>
      <c r="E30" s="46"/>
    </row>
    <row r="31" spans="1:5" ht="13.5" customHeight="1" x14ac:dyDescent="0.25">
      <c r="A31" s="51" t="s">
        <v>14</v>
      </c>
      <c r="B31" s="60">
        <v>90</v>
      </c>
      <c r="C31" s="114">
        <v>0</v>
      </c>
      <c r="D31" s="114" t="s">
        <v>84</v>
      </c>
      <c r="E31" s="43"/>
    </row>
    <row r="32" spans="1:5" ht="13.5" customHeight="1" x14ac:dyDescent="0.25">
      <c r="A32" s="51" t="s">
        <v>15</v>
      </c>
      <c r="B32" s="60">
        <v>100</v>
      </c>
      <c r="C32" s="114">
        <v>57</v>
      </c>
      <c r="D32" s="114" t="s">
        <v>84</v>
      </c>
      <c r="E32" s="43"/>
    </row>
    <row r="33" spans="1:5" ht="13.5" customHeight="1" thickBot="1" x14ac:dyDescent="0.3">
      <c r="A33" s="52" t="s">
        <v>16</v>
      </c>
      <c r="B33" s="60">
        <v>100</v>
      </c>
      <c r="C33" s="114">
        <v>0</v>
      </c>
      <c r="D33" s="113" t="s">
        <v>84</v>
      </c>
      <c r="E33" s="47"/>
    </row>
    <row r="34" spans="1:5" ht="13.5" customHeight="1" thickBot="1" x14ac:dyDescent="0.3">
      <c r="A34" s="53"/>
      <c r="B34" s="6"/>
      <c r="C34" s="32"/>
      <c r="D34" s="10"/>
      <c r="E34" s="45"/>
    </row>
    <row r="35" spans="1:5" ht="13.5" customHeight="1" thickBot="1" x14ac:dyDescent="0.3">
      <c r="A35" s="23" t="s">
        <v>17</v>
      </c>
      <c r="B35" s="22"/>
      <c r="C35" s="95">
        <v>0</v>
      </c>
      <c r="D35" s="20"/>
      <c r="E35" s="20"/>
    </row>
    <row r="36" spans="1:5" ht="13.5" customHeight="1" x14ac:dyDescent="0.25">
      <c r="A36" s="50" t="s">
        <v>18</v>
      </c>
      <c r="B36" s="59">
        <v>1</v>
      </c>
      <c r="C36" s="113">
        <v>0</v>
      </c>
      <c r="D36" s="113" t="s">
        <v>84</v>
      </c>
      <c r="E36" s="14"/>
    </row>
    <row r="37" spans="1:5" ht="13.5" customHeight="1" x14ac:dyDescent="0.25">
      <c r="A37" s="51" t="s">
        <v>19</v>
      </c>
      <c r="B37" s="60">
        <v>50</v>
      </c>
      <c r="C37" s="114">
        <v>57</v>
      </c>
      <c r="D37" s="114" t="s">
        <v>84</v>
      </c>
      <c r="E37" s="9"/>
    </row>
    <row r="38" spans="1:5" ht="13.5" customHeight="1" x14ac:dyDescent="0.25">
      <c r="A38" s="51" t="s">
        <v>20</v>
      </c>
      <c r="B38" s="60">
        <v>100</v>
      </c>
      <c r="C38" s="114">
        <v>71</v>
      </c>
      <c r="D38" s="114" t="s">
        <v>84</v>
      </c>
      <c r="E38" s="43"/>
    </row>
    <row r="39" spans="1:5" ht="13.5" customHeight="1" x14ac:dyDescent="0.25">
      <c r="A39" s="51" t="s">
        <v>21</v>
      </c>
      <c r="B39" s="60">
        <v>100</v>
      </c>
      <c r="C39" s="114">
        <v>86</v>
      </c>
      <c r="D39" s="114" t="s">
        <v>84</v>
      </c>
      <c r="E39" s="9"/>
    </row>
    <row r="40" spans="1:5" ht="13.5" customHeight="1" x14ac:dyDescent="0.25">
      <c r="A40" s="51" t="s">
        <v>22</v>
      </c>
      <c r="B40" s="60">
        <v>100</v>
      </c>
      <c r="C40" s="113">
        <v>71</v>
      </c>
      <c r="D40" s="114" t="s">
        <v>84</v>
      </c>
      <c r="E40" s="9"/>
    </row>
    <row r="41" spans="1:5" ht="13.5" customHeight="1" x14ac:dyDescent="0.25">
      <c r="A41" s="51" t="s">
        <v>23</v>
      </c>
      <c r="B41" s="60">
        <v>100</v>
      </c>
      <c r="C41" s="114">
        <v>0</v>
      </c>
      <c r="D41" s="113" t="s">
        <v>84</v>
      </c>
      <c r="E41" s="43"/>
    </row>
    <row r="42" spans="1:5" ht="13.5" customHeight="1" x14ac:dyDescent="0.25">
      <c r="A42" s="51" t="s">
        <v>24</v>
      </c>
      <c r="B42" s="59">
        <v>100</v>
      </c>
      <c r="C42" s="114">
        <v>0</v>
      </c>
      <c r="D42" s="114" t="s">
        <v>84</v>
      </c>
      <c r="E42" s="9"/>
    </row>
    <row r="43" spans="1:5" ht="13.5" customHeight="1" thickBot="1" x14ac:dyDescent="0.3">
      <c r="A43" s="52" t="s">
        <v>25</v>
      </c>
      <c r="B43" s="60">
        <v>100</v>
      </c>
      <c r="C43" s="114">
        <v>57</v>
      </c>
      <c r="D43" s="114" t="s">
        <v>84</v>
      </c>
      <c r="E43" s="17"/>
    </row>
    <row r="44" spans="1:5" ht="13.5" customHeight="1" thickBot="1" x14ac:dyDescent="0.3">
      <c r="A44" s="53"/>
      <c r="B44" s="6"/>
      <c r="C44" s="32"/>
      <c r="D44" s="10"/>
      <c r="E44" s="45"/>
    </row>
    <row r="45" spans="1:5" ht="30" customHeight="1" thickBot="1" x14ac:dyDescent="0.3">
      <c r="A45" s="146" t="s">
        <v>214</v>
      </c>
      <c r="B45" s="22"/>
      <c r="C45" s="33">
        <v>19.350000000000001</v>
      </c>
      <c r="D45" s="23"/>
      <c r="E45" s="23"/>
    </row>
    <row r="46" spans="1:5" ht="13.5" customHeight="1" x14ac:dyDescent="0.25">
      <c r="A46" s="51" t="s">
        <v>27</v>
      </c>
      <c r="B46" s="59">
        <v>100</v>
      </c>
      <c r="C46" s="113">
        <v>71</v>
      </c>
      <c r="D46" s="113" t="s">
        <v>84</v>
      </c>
      <c r="E46" s="43"/>
    </row>
    <row r="47" spans="1:5" ht="13.5" customHeight="1" x14ac:dyDescent="0.25">
      <c r="A47" s="51" t="s">
        <v>28</v>
      </c>
      <c r="B47" s="60">
        <v>100</v>
      </c>
      <c r="C47" s="114">
        <v>0</v>
      </c>
      <c r="D47" s="114" t="s">
        <v>84</v>
      </c>
      <c r="E47" s="9"/>
    </row>
    <row r="48" spans="1:5" ht="13.5" customHeight="1" x14ac:dyDescent="0.25">
      <c r="A48" s="51" t="s">
        <v>29</v>
      </c>
      <c r="B48" s="60">
        <v>100</v>
      </c>
      <c r="C48" s="114">
        <v>71</v>
      </c>
      <c r="D48" s="114" t="s">
        <v>84</v>
      </c>
      <c r="E48" s="9"/>
    </row>
    <row r="49" spans="1:5" ht="13.5" customHeight="1" x14ac:dyDescent="0.25">
      <c r="A49" s="51" t="s">
        <v>30</v>
      </c>
      <c r="B49" s="60">
        <v>10</v>
      </c>
      <c r="C49" s="114">
        <v>0</v>
      </c>
      <c r="D49" s="114" t="s">
        <v>84</v>
      </c>
      <c r="E49" s="9"/>
    </row>
    <row r="50" spans="1:5" ht="13.5" customHeight="1" x14ac:dyDescent="0.25">
      <c r="A50" s="51" t="s">
        <v>31</v>
      </c>
      <c r="B50" s="60">
        <v>100</v>
      </c>
      <c r="C50" s="114">
        <v>0</v>
      </c>
      <c r="D50" s="114" t="s">
        <v>84</v>
      </c>
      <c r="E50" s="43"/>
    </row>
    <row r="51" spans="1:5" ht="13.5" customHeight="1" x14ac:dyDescent="0.25">
      <c r="A51" s="51" t="s">
        <v>32</v>
      </c>
      <c r="B51" s="60">
        <v>100</v>
      </c>
      <c r="C51" s="114">
        <v>0</v>
      </c>
      <c r="D51" s="113" t="s">
        <v>84</v>
      </c>
      <c r="E51" s="43"/>
    </row>
    <row r="52" spans="1:5" ht="13.5" customHeight="1" x14ac:dyDescent="0.25">
      <c r="A52" s="51" t="s">
        <v>33</v>
      </c>
      <c r="B52" s="59">
        <v>100</v>
      </c>
      <c r="C52" s="113">
        <v>100</v>
      </c>
      <c r="D52" s="114" t="s">
        <v>84</v>
      </c>
      <c r="E52" s="43"/>
    </row>
    <row r="53" spans="1:5" ht="13.5" customHeight="1" x14ac:dyDescent="0.25">
      <c r="A53" s="51" t="s">
        <v>34</v>
      </c>
      <c r="B53" s="60">
        <v>1</v>
      </c>
      <c r="C53" s="114">
        <v>86</v>
      </c>
      <c r="D53" s="114" t="s">
        <v>84</v>
      </c>
      <c r="E53" s="43"/>
    </row>
    <row r="54" spans="1:5" ht="13.5" customHeight="1" x14ac:dyDescent="0.25">
      <c r="A54" s="51" t="s">
        <v>35</v>
      </c>
      <c r="B54" s="59">
        <v>80</v>
      </c>
      <c r="C54" s="113">
        <v>43</v>
      </c>
      <c r="D54" s="113" t="s">
        <v>84</v>
      </c>
      <c r="E54" s="48"/>
    </row>
    <row r="55" spans="1:5" ht="13.5" customHeight="1" x14ac:dyDescent="0.25">
      <c r="A55" s="51" t="s">
        <v>36</v>
      </c>
      <c r="B55" s="60">
        <v>50</v>
      </c>
      <c r="C55" s="114">
        <v>100</v>
      </c>
      <c r="D55" s="114" t="s">
        <v>84</v>
      </c>
      <c r="E55" s="43"/>
    </row>
    <row r="56" spans="1:5" ht="13.5" customHeight="1" x14ac:dyDescent="0.25">
      <c r="A56" s="51" t="s">
        <v>37</v>
      </c>
      <c r="B56" s="60">
        <v>100</v>
      </c>
      <c r="C56" s="114">
        <v>57</v>
      </c>
      <c r="D56" s="114" t="s">
        <v>84</v>
      </c>
      <c r="E56" s="43"/>
    </row>
    <row r="57" spans="1:5" ht="13.5" customHeight="1" thickBot="1" x14ac:dyDescent="0.3">
      <c r="A57" s="51" t="s">
        <v>38</v>
      </c>
      <c r="B57" s="60">
        <v>80</v>
      </c>
      <c r="C57" s="114">
        <v>100</v>
      </c>
      <c r="D57" s="114" t="s">
        <v>84</v>
      </c>
      <c r="E57" s="47"/>
    </row>
    <row r="58" spans="1:5" ht="13.5" customHeight="1" thickBot="1" x14ac:dyDescent="0.3">
      <c r="A58" s="53"/>
      <c r="B58" s="6"/>
      <c r="C58" s="32"/>
      <c r="D58" s="10"/>
      <c r="E58" s="45"/>
    </row>
    <row r="59" spans="1:5" ht="13.5" customHeight="1" thickBot="1" x14ac:dyDescent="0.3">
      <c r="A59" s="23" t="s">
        <v>39</v>
      </c>
      <c r="B59" s="22"/>
      <c r="C59" s="95">
        <v>0</v>
      </c>
      <c r="D59" s="20"/>
      <c r="E59" s="20"/>
    </row>
    <row r="60" spans="1:5" ht="13.5" customHeight="1" x14ac:dyDescent="0.25">
      <c r="A60" s="51" t="s">
        <v>40</v>
      </c>
      <c r="B60" s="59">
        <v>100</v>
      </c>
      <c r="C60" s="113">
        <v>86</v>
      </c>
      <c r="D60" s="113" t="s">
        <v>84</v>
      </c>
      <c r="E60" s="43"/>
    </row>
    <row r="61" spans="1:5" ht="13.5" customHeight="1" x14ac:dyDescent="0.25">
      <c r="A61" s="51" t="s">
        <v>41</v>
      </c>
      <c r="B61" s="60">
        <v>90</v>
      </c>
      <c r="C61" s="114">
        <v>86</v>
      </c>
      <c r="D61" s="114" t="s">
        <v>84</v>
      </c>
      <c r="E61" s="43"/>
    </row>
    <row r="62" spans="1:5" ht="13.5" customHeight="1" x14ac:dyDescent="0.25">
      <c r="A62" s="51" t="s">
        <v>42</v>
      </c>
      <c r="B62" s="60">
        <v>0</v>
      </c>
      <c r="C62" s="114">
        <v>14</v>
      </c>
      <c r="D62" s="114" t="s">
        <v>84</v>
      </c>
      <c r="E62" s="43"/>
    </row>
    <row r="63" spans="1:5" ht="13.5" customHeight="1" x14ac:dyDescent="0.25">
      <c r="A63" s="51" t="s">
        <v>43</v>
      </c>
      <c r="B63" s="60">
        <v>100</v>
      </c>
      <c r="C63" s="114">
        <v>0</v>
      </c>
      <c r="D63" s="114" t="s">
        <v>84</v>
      </c>
      <c r="E63" s="43"/>
    </row>
    <row r="64" spans="1:5" ht="13.5" customHeight="1" x14ac:dyDescent="0.25">
      <c r="A64" s="51" t="s">
        <v>44</v>
      </c>
      <c r="B64" s="60">
        <v>50</v>
      </c>
      <c r="C64" s="114">
        <v>57</v>
      </c>
      <c r="D64" s="114" t="s">
        <v>84</v>
      </c>
      <c r="E64" s="43"/>
    </row>
    <row r="65" spans="1:5" ht="13.5" customHeight="1" thickBot="1" x14ac:dyDescent="0.3">
      <c r="A65" s="52" t="s">
        <v>45</v>
      </c>
      <c r="B65" s="60">
        <v>45</v>
      </c>
      <c r="C65" s="114">
        <v>0</v>
      </c>
      <c r="D65" s="113" t="s">
        <v>84</v>
      </c>
      <c r="E65" s="47"/>
    </row>
    <row r="66" spans="1:5" ht="13.5" customHeight="1" thickBot="1" x14ac:dyDescent="0.3">
      <c r="A66" s="53"/>
      <c r="B66" s="6"/>
      <c r="C66" s="32"/>
      <c r="D66" s="10"/>
      <c r="E66" s="45"/>
    </row>
    <row r="67" spans="1:5" ht="13.5" customHeight="1" thickBot="1" x14ac:dyDescent="0.3">
      <c r="A67" s="23" t="s">
        <v>46</v>
      </c>
      <c r="B67" s="22"/>
      <c r="C67" s="95">
        <v>0</v>
      </c>
      <c r="D67" s="20"/>
      <c r="E67" s="20"/>
    </row>
    <row r="68" spans="1:5" ht="13.5" customHeight="1" x14ac:dyDescent="0.25">
      <c r="A68" s="50" t="s">
        <v>48</v>
      </c>
      <c r="B68" s="59">
        <v>100</v>
      </c>
      <c r="C68" s="113">
        <v>86</v>
      </c>
      <c r="D68" s="113" t="s">
        <v>84</v>
      </c>
      <c r="E68" s="42"/>
    </row>
    <row r="69" spans="1:5" ht="13.5" customHeight="1" x14ac:dyDescent="0.25">
      <c r="A69" s="51" t="s">
        <v>51</v>
      </c>
      <c r="B69" s="83">
        <v>100</v>
      </c>
      <c r="C69" s="114">
        <v>0</v>
      </c>
      <c r="D69" s="114" t="s">
        <v>84</v>
      </c>
      <c r="E69" s="9"/>
    </row>
    <row r="70" spans="1:5" ht="13.5" customHeight="1" x14ac:dyDescent="0.25">
      <c r="A70" s="51" t="s">
        <v>50</v>
      </c>
      <c r="B70" s="60">
        <v>50</v>
      </c>
      <c r="C70" s="114">
        <v>14</v>
      </c>
      <c r="D70" s="114" t="s">
        <v>84</v>
      </c>
      <c r="E70" s="9"/>
    </row>
    <row r="71" spans="1:5" ht="13.5" customHeight="1" x14ac:dyDescent="0.25">
      <c r="A71" s="51" t="s">
        <v>49</v>
      </c>
      <c r="B71" s="60">
        <v>100</v>
      </c>
      <c r="C71" s="114">
        <v>14</v>
      </c>
      <c r="D71" s="114" t="s">
        <v>84</v>
      </c>
      <c r="E71" s="43"/>
    </row>
    <row r="72" spans="1:5" ht="13.5" customHeight="1" thickBot="1" x14ac:dyDescent="0.3">
      <c r="A72" s="52" t="s">
        <v>47</v>
      </c>
      <c r="B72" s="60">
        <v>0</v>
      </c>
      <c r="C72" s="114">
        <v>0</v>
      </c>
      <c r="D72" s="114" t="s">
        <v>84</v>
      </c>
      <c r="E72" s="47"/>
    </row>
    <row r="73" spans="1:5" ht="13.5" customHeight="1" thickBot="1" x14ac:dyDescent="0.3">
      <c r="A73" s="53"/>
      <c r="B73" s="6"/>
      <c r="C73" s="32"/>
      <c r="D73" s="10"/>
      <c r="E73" s="45"/>
    </row>
    <row r="74" spans="1:5" ht="13.5" customHeight="1" thickBot="1" x14ac:dyDescent="0.3">
      <c r="A74" s="27" t="s">
        <v>52</v>
      </c>
      <c r="B74" s="24"/>
      <c r="C74" s="37">
        <v>9.67</v>
      </c>
      <c r="D74" s="26"/>
      <c r="E74" s="26"/>
    </row>
    <row r="75" spans="1:5" ht="13.5" customHeight="1" x14ac:dyDescent="0.25">
      <c r="A75" s="51" t="s">
        <v>55</v>
      </c>
      <c r="B75" s="59">
        <v>100</v>
      </c>
      <c r="C75" s="113">
        <v>0</v>
      </c>
      <c r="D75" s="167" t="s">
        <v>84</v>
      </c>
      <c r="E75" s="43"/>
    </row>
    <row r="76" spans="1:5" ht="13.5" customHeight="1" x14ac:dyDescent="0.25">
      <c r="A76" s="51" t="s">
        <v>53</v>
      </c>
      <c r="B76" s="60">
        <v>100</v>
      </c>
      <c r="C76" s="114">
        <v>71</v>
      </c>
      <c r="D76" s="147" t="s">
        <v>84</v>
      </c>
      <c r="E76" s="9"/>
    </row>
    <row r="77" spans="1:5" ht="13.5" customHeight="1" x14ac:dyDescent="0.25">
      <c r="A77" s="51" t="s">
        <v>54</v>
      </c>
      <c r="B77" s="60">
        <v>6</v>
      </c>
      <c r="C77" s="114">
        <v>100</v>
      </c>
      <c r="D77" s="147" t="s">
        <v>84</v>
      </c>
      <c r="E77" s="9"/>
    </row>
    <row r="78" spans="1:5" ht="13.5" customHeight="1" x14ac:dyDescent="0.25">
      <c r="A78" s="51" t="s">
        <v>57</v>
      </c>
      <c r="B78" s="60">
        <v>1</v>
      </c>
      <c r="C78" s="114">
        <v>57</v>
      </c>
      <c r="D78" s="147" t="s">
        <v>84</v>
      </c>
      <c r="E78" s="43"/>
    </row>
    <row r="79" spans="1:5" ht="13.5" customHeight="1" x14ac:dyDescent="0.25">
      <c r="A79" s="51" t="s">
        <v>58</v>
      </c>
      <c r="B79" s="60">
        <v>25</v>
      </c>
      <c r="C79" s="114">
        <v>86</v>
      </c>
      <c r="D79" s="147" t="s">
        <v>84</v>
      </c>
      <c r="E79" s="43"/>
    </row>
    <row r="80" spans="1:5" ht="13.5" customHeight="1" thickBot="1" x14ac:dyDescent="0.3">
      <c r="A80" s="52" t="s">
        <v>56</v>
      </c>
      <c r="B80" s="59">
        <v>100</v>
      </c>
      <c r="C80" s="113">
        <v>0</v>
      </c>
      <c r="D80" s="167" t="s">
        <v>84</v>
      </c>
      <c r="E80" s="47"/>
    </row>
    <row r="81" spans="1:9" ht="13.5" customHeight="1" thickBot="1" x14ac:dyDescent="0.3">
      <c r="A81" s="53"/>
      <c r="B81" s="6"/>
      <c r="C81" s="32"/>
      <c r="D81" s="10"/>
      <c r="E81" s="45"/>
    </row>
    <row r="82" spans="1:9" ht="13.5" customHeight="1" thickBot="1" x14ac:dyDescent="0.3">
      <c r="A82" s="27" t="s">
        <v>212</v>
      </c>
      <c r="B82" s="13"/>
      <c r="C82" s="100">
        <v>0</v>
      </c>
      <c r="D82" s="25"/>
      <c r="E82" s="25"/>
    </row>
    <row r="83" spans="1:9" ht="13.5" customHeight="1" x14ac:dyDescent="0.25">
      <c r="A83" s="51" t="s">
        <v>60</v>
      </c>
      <c r="B83" s="60">
        <v>100</v>
      </c>
      <c r="C83" s="114">
        <v>86</v>
      </c>
      <c r="D83" s="167" t="s">
        <v>84</v>
      </c>
      <c r="E83" s="9"/>
    </row>
    <row r="84" spans="1:9" ht="13.5" customHeight="1" x14ac:dyDescent="0.25">
      <c r="A84" s="51" t="s">
        <v>61</v>
      </c>
      <c r="B84" s="60">
        <v>50</v>
      </c>
      <c r="C84" s="114">
        <v>71</v>
      </c>
      <c r="D84" s="147" t="s">
        <v>84</v>
      </c>
      <c r="E84" s="9"/>
    </row>
    <row r="85" spans="1:9" ht="13.5" customHeight="1" x14ac:dyDescent="0.25">
      <c r="A85" s="51" t="s">
        <v>62</v>
      </c>
      <c r="B85" s="60">
        <v>100</v>
      </c>
      <c r="C85" s="114">
        <v>0</v>
      </c>
      <c r="D85" s="147" t="s">
        <v>84</v>
      </c>
      <c r="E85" s="9"/>
    </row>
    <row r="86" spans="1:9" ht="13.5" customHeight="1" x14ac:dyDescent="0.25">
      <c r="A86" s="51" t="s">
        <v>63</v>
      </c>
      <c r="B86" s="60">
        <v>100</v>
      </c>
      <c r="C86" s="114">
        <v>0</v>
      </c>
      <c r="D86" s="147" t="s">
        <v>84</v>
      </c>
      <c r="E86" s="43"/>
    </row>
    <row r="87" spans="1:9" ht="13.5" customHeight="1" thickBot="1" x14ac:dyDescent="0.3">
      <c r="A87" s="51" t="s">
        <v>64</v>
      </c>
      <c r="B87" s="60">
        <v>0</v>
      </c>
      <c r="C87" s="114">
        <v>57</v>
      </c>
      <c r="D87" s="147" t="s">
        <v>84</v>
      </c>
      <c r="E87" s="9"/>
    </row>
    <row r="88" spans="1:9" ht="13.5" customHeight="1" thickBot="1" x14ac:dyDescent="0.3">
      <c r="A88" s="53"/>
      <c r="B88" s="6"/>
      <c r="C88" s="32"/>
      <c r="D88" s="10"/>
      <c r="E88" s="45"/>
    </row>
    <row r="89" spans="1:9" ht="13.5" customHeight="1" thickBot="1" x14ac:dyDescent="0.3">
      <c r="A89" s="27" t="s">
        <v>65</v>
      </c>
      <c r="B89" s="13"/>
      <c r="C89" s="38">
        <v>8.06</v>
      </c>
      <c r="D89" s="25"/>
      <c r="E89" s="25"/>
    </row>
    <row r="90" spans="1:9" ht="13.5" customHeight="1" x14ac:dyDescent="0.25">
      <c r="A90" s="51" t="s">
        <v>66</v>
      </c>
      <c r="B90" s="60">
        <v>100</v>
      </c>
      <c r="C90" s="114">
        <v>71</v>
      </c>
      <c r="D90" s="167" t="s">
        <v>84</v>
      </c>
      <c r="E90" s="43"/>
    </row>
    <row r="91" spans="1:9" ht="13.5" customHeight="1" x14ac:dyDescent="0.25">
      <c r="A91" s="51" t="s">
        <v>67</v>
      </c>
      <c r="B91" s="60">
        <v>100</v>
      </c>
      <c r="C91" s="114">
        <v>100</v>
      </c>
      <c r="D91" s="147" t="s">
        <v>84</v>
      </c>
      <c r="E91" s="43"/>
    </row>
    <row r="92" spans="1:9" ht="13.5" customHeight="1" x14ac:dyDescent="0.25">
      <c r="A92" s="51" t="s">
        <v>68</v>
      </c>
      <c r="B92" s="60">
        <v>50</v>
      </c>
      <c r="C92" s="114">
        <v>100</v>
      </c>
      <c r="D92" s="147" t="s">
        <v>84</v>
      </c>
      <c r="E92" s="43"/>
    </row>
    <row r="93" spans="1:9" ht="13.5" customHeight="1" x14ac:dyDescent="0.25">
      <c r="A93" s="51" t="s">
        <v>69</v>
      </c>
      <c r="B93" s="60">
        <v>35</v>
      </c>
      <c r="C93" s="114">
        <v>0</v>
      </c>
      <c r="D93" s="147" t="s">
        <v>84</v>
      </c>
      <c r="E93" s="9"/>
    </row>
    <row r="94" spans="1:9" ht="13.5" customHeight="1" thickBot="1" x14ac:dyDescent="0.3">
      <c r="A94" s="52" t="s">
        <v>70</v>
      </c>
      <c r="B94" s="60">
        <v>1</v>
      </c>
      <c r="C94" s="114">
        <v>71</v>
      </c>
      <c r="D94" s="147" t="s">
        <v>84</v>
      </c>
      <c r="E94" s="47"/>
      <c r="I94" s="2" t="s">
        <v>71</v>
      </c>
    </row>
    <row r="95" spans="1:9" ht="9.75" customHeight="1" thickBot="1" x14ac:dyDescent="0.3">
      <c r="A95" s="53"/>
      <c r="B95" s="6"/>
      <c r="C95" s="32"/>
      <c r="D95" s="10"/>
      <c r="E95" s="45"/>
    </row>
    <row r="96" spans="1:9" ht="15.75" thickBot="1" x14ac:dyDescent="0.3">
      <c r="A96" s="27" t="s">
        <v>72</v>
      </c>
      <c r="B96" s="38" t="s">
        <v>230</v>
      </c>
      <c r="C96" s="38">
        <v>48.38</v>
      </c>
      <c r="D96" s="15" t="s">
        <v>84</v>
      </c>
      <c r="E96" s="25"/>
    </row>
    <row r="97" spans="1:6" ht="15" customHeight="1" x14ac:dyDescent="0.25">
      <c r="A97" s="220" t="s">
        <v>252</v>
      </c>
      <c r="B97" s="220"/>
      <c r="C97" s="220"/>
      <c r="D97" s="220"/>
      <c r="E97" s="220"/>
      <c r="F97" s="220"/>
    </row>
    <row r="98" spans="1:6" x14ac:dyDescent="0.25">
      <c r="A98" s="3"/>
    </row>
    <row r="99" spans="1:6" x14ac:dyDescent="0.25">
      <c r="A99" s="40"/>
      <c r="B99" s="40"/>
    </row>
  </sheetData>
  <mergeCells count="14">
    <mergeCell ref="A97:F97"/>
    <mergeCell ref="A8:E8"/>
    <mergeCell ref="A9:E9"/>
    <mergeCell ref="A10:E10"/>
    <mergeCell ref="A12:E12"/>
    <mergeCell ref="A13:E13"/>
    <mergeCell ref="A11:E11"/>
    <mergeCell ref="A6:E6"/>
    <mergeCell ref="A7:E7"/>
    <mergeCell ref="A3:E3"/>
    <mergeCell ref="A1:E1"/>
    <mergeCell ref="A2:E2"/>
    <mergeCell ref="A4:E4"/>
    <mergeCell ref="A5:E5"/>
  </mergeCells>
  <pageMargins left="0.51181102362204722" right="0.24" top="0.34" bottom="0.28000000000000003" header="0.17" footer="0.17"/>
  <pageSetup paperSize="9" scale="59" orientation="portrait" r:id="rId1"/>
  <colBreaks count="1" manualBreakCount="1">
    <brk id="5"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view="pageBreakPreview" zoomScale="110" zoomScaleNormal="160" zoomScaleSheetLayoutView="110" workbookViewId="0">
      <selection activeCell="E23" sqref="E23"/>
    </sheetView>
  </sheetViews>
  <sheetFormatPr defaultColWidth="30.85546875" defaultRowHeight="15" x14ac:dyDescent="0.25"/>
  <cols>
    <col min="1" max="1" width="38.5703125" customWidth="1"/>
    <col min="2" max="2" width="15.140625" customWidth="1"/>
    <col min="3" max="3" width="13.28515625" customWidth="1"/>
    <col min="4" max="4" width="13.7109375" customWidth="1"/>
    <col min="5" max="5" width="51.42578125" customWidth="1"/>
  </cols>
  <sheetData>
    <row r="1" spans="1:10" x14ac:dyDescent="0.25">
      <c r="A1" s="200" t="s">
        <v>73</v>
      </c>
      <c r="B1" s="200"/>
      <c r="C1" s="200"/>
      <c r="D1" s="200"/>
      <c r="E1" s="200"/>
      <c r="F1" s="1"/>
      <c r="G1" s="1"/>
      <c r="H1" s="1"/>
    </row>
    <row r="2" spans="1:10" x14ac:dyDescent="0.25">
      <c r="A2" s="200" t="s">
        <v>74</v>
      </c>
      <c r="B2" s="200"/>
      <c r="C2" s="200"/>
      <c r="D2" s="200"/>
      <c r="E2" s="200"/>
      <c r="F2" s="1"/>
      <c r="G2" s="1"/>
      <c r="H2" s="1"/>
    </row>
    <row r="3" spans="1:10" ht="9" customHeight="1" x14ac:dyDescent="0.25">
      <c r="A3" s="200"/>
      <c r="B3" s="200"/>
      <c r="C3" s="200"/>
      <c r="D3" s="200"/>
      <c r="E3" s="200"/>
      <c r="F3" s="67"/>
      <c r="G3" s="67"/>
      <c r="H3" s="67"/>
    </row>
    <row r="4" spans="1:10" x14ac:dyDescent="0.25">
      <c r="A4" s="200" t="s">
        <v>99</v>
      </c>
      <c r="B4" s="200"/>
      <c r="C4" s="200"/>
      <c r="D4" s="200"/>
      <c r="E4" s="200"/>
      <c r="F4" s="67"/>
      <c r="G4" s="67"/>
      <c r="H4" s="67"/>
    </row>
    <row r="5" spans="1:10" ht="9" customHeight="1" x14ac:dyDescent="0.25">
      <c r="A5" s="206"/>
      <c r="B5" s="206"/>
      <c r="C5" s="206"/>
      <c r="D5" s="206"/>
      <c r="E5" s="206"/>
      <c r="F5" s="67"/>
      <c r="G5" s="67"/>
      <c r="H5" s="67"/>
    </row>
    <row r="6" spans="1:10" ht="48.75" customHeight="1" x14ac:dyDescent="0.25">
      <c r="A6" s="202" t="s">
        <v>122</v>
      </c>
      <c r="B6" s="202"/>
      <c r="C6" s="202"/>
      <c r="D6" s="202"/>
      <c r="E6" s="202"/>
      <c r="F6" s="41"/>
      <c r="G6" s="41"/>
      <c r="H6" s="41"/>
      <c r="I6" s="41"/>
      <c r="J6" s="4"/>
    </row>
    <row r="7" spans="1:10" ht="11.25" customHeight="1" x14ac:dyDescent="0.25">
      <c r="A7" s="202"/>
      <c r="B7" s="202"/>
      <c r="C7" s="202"/>
      <c r="D7" s="202"/>
      <c r="E7" s="202"/>
      <c r="F7" s="4"/>
      <c r="G7" s="4"/>
      <c r="H7" s="4"/>
      <c r="I7" s="4"/>
      <c r="J7" s="4"/>
    </row>
    <row r="8" spans="1:10" ht="26.25" customHeight="1" x14ac:dyDescent="0.25">
      <c r="A8" s="202" t="s">
        <v>123</v>
      </c>
      <c r="B8" s="202"/>
      <c r="C8" s="202"/>
      <c r="D8" s="202"/>
      <c r="E8" s="202"/>
      <c r="F8" s="4"/>
      <c r="G8" s="4"/>
      <c r="H8" s="4"/>
      <c r="I8" s="4"/>
      <c r="J8" s="4"/>
    </row>
    <row r="9" spans="1:10" ht="13.5" customHeight="1" x14ac:dyDescent="0.25">
      <c r="A9" s="202"/>
      <c r="B9" s="202"/>
      <c r="C9" s="202"/>
      <c r="D9" s="202"/>
      <c r="E9" s="202"/>
      <c r="F9" s="4"/>
      <c r="G9" s="4"/>
      <c r="H9" s="4"/>
      <c r="I9" s="4"/>
      <c r="J9" s="4"/>
    </row>
    <row r="10" spans="1:10" ht="24" customHeight="1" x14ac:dyDescent="0.25">
      <c r="A10" s="198" t="s">
        <v>124</v>
      </c>
      <c r="B10" s="198"/>
      <c r="C10" s="198"/>
      <c r="D10" s="198"/>
      <c r="E10" s="198"/>
      <c r="F10" s="4"/>
      <c r="G10" s="4"/>
      <c r="H10" s="4"/>
      <c r="I10" s="4"/>
      <c r="J10" s="4"/>
    </row>
    <row r="11" spans="1:10" ht="19.5" customHeight="1" x14ac:dyDescent="0.25">
      <c r="A11" s="198" t="s">
        <v>147</v>
      </c>
      <c r="B11" s="198"/>
      <c r="C11" s="198"/>
      <c r="D11" s="198"/>
      <c r="E11" s="198"/>
      <c r="F11" s="4"/>
      <c r="G11" s="4"/>
      <c r="H11" s="4"/>
      <c r="I11" s="4"/>
      <c r="J11" s="4"/>
    </row>
    <row r="12" spans="1:10" ht="17.25" customHeight="1" x14ac:dyDescent="0.25">
      <c r="A12" s="208" t="s">
        <v>143</v>
      </c>
      <c r="B12" s="208"/>
      <c r="C12" s="208"/>
      <c r="D12" s="208"/>
      <c r="E12" s="208"/>
      <c r="F12" s="4"/>
      <c r="G12" s="4"/>
      <c r="H12" s="4"/>
      <c r="I12" s="4"/>
      <c r="J12" s="4"/>
    </row>
    <row r="13" spans="1:10" ht="12.75" customHeight="1" x14ac:dyDescent="0.25">
      <c r="A13" s="209"/>
      <c r="B13" s="209"/>
      <c r="C13" s="209"/>
      <c r="D13" s="209"/>
      <c r="E13" s="209"/>
    </row>
    <row r="14" spans="1:10" ht="59.25" customHeight="1" x14ac:dyDescent="0.25">
      <c r="A14" s="91" t="s">
        <v>77</v>
      </c>
      <c r="B14" s="92" t="s">
        <v>81</v>
      </c>
      <c r="C14" s="92" t="s">
        <v>79</v>
      </c>
      <c r="D14" s="92" t="s">
        <v>80</v>
      </c>
      <c r="E14" s="92" t="s">
        <v>133</v>
      </c>
    </row>
    <row r="15" spans="1:10" ht="7.5" customHeight="1" thickBot="1" x14ac:dyDescent="0.3">
      <c r="A15" s="50"/>
      <c r="B15" s="69"/>
      <c r="C15" s="30"/>
      <c r="D15" s="14"/>
      <c r="E15" s="14"/>
    </row>
    <row r="16" spans="1:10" ht="15.75" thickBot="1" x14ac:dyDescent="0.3">
      <c r="A16" s="19" t="s">
        <v>0</v>
      </c>
      <c r="B16" s="21"/>
      <c r="C16" s="29"/>
      <c r="D16" s="19"/>
      <c r="E16" s="19"/>
    </row>
    <row r="17" spans="1:5" ht="13.5" customHeight="1" x14ac:dyDescent="0.25">
      <c r="A17" s="50" t="s">
        <v>1</v>
      </c>
      <c r="B17" s="59">
        <v>250</v>
      </c>
      <c r="C17" s="30"/>
      <c r="D17" s="114" t="s">
        <v>84</v>
      </c>
      <c r="E17" s="42"/>
    </row>
    <row r="18" spans="1:5" ht="13.5" customHeight="1" x14ac:dyDescent="0.25">
      <c r="A18" s="51" t="s">
        <v>2</v>
      </c>
      <c r="B18" s="60">
        <v>70</v>
      </c>
      <c r="C18" s="31"/>
      <c r="D18" s="114" t="s">
        <v>84</v>
      </c>
      <c r="E18" s="9"/>
    </row>
    <row r="19" spans="1:5" ht="13.5" customHeight="1" x14ac:dyDescent="0.25">
      <c r="A19" s="51" t="s">
        <v>3</v>
      </c>
      <c r="B19" s="60">
        <v>70</v>
      </c>
      <c r="C19" s="31"/>
      <c r="D19" s="114" t="s">
        <v>84</v>
      </c>
      <c r="E19" s="43"/>
    </row>
    <row r="20" spans="1:5" ht="13.5" customHeight="1" x14ac:dyDescent="0.25">
      <c r="A20" s="51" t="s">
        <v>4</v>
      </c>
      <c r="B20" s="60">
        <v>70</v>
      </c>
      <c r="C20" s="31"/>
      <c r="D20" s="114" t="s">
        <v>84</v>
      </c>
      <c r="E20" s="43"/>
    </row>
    <row r="21" spans="1:5" ht="13.5" customHeight="1" x14ac:dyDescent="0.25">
      <c r="A21" s="51" t="s">
        <v>5</v>
      </c>
      <c r="B21" s="60">
        <v>70</v>
      </c>
      <c r="C21" s="31"/>
      <c r="D21" s="113" t="s">
        <v>84</v>
      </c>
      <c r="E21" s="9"/>
    </row>
    <row r="22" spans="1:5" ht="13.5" customHeight="1" x14ac:dyDescent="0.25">
      <c r="A22" s="51" t="s">
        <v>6</v>
      </c>
      <c r="B22" s="60">
        <v>60</v>
      </c>
      <c r="C22" s="31"/>
      <c r="D22" s="109" t="s">
        <v>84</v>
      </c>
      <c r="E22" s="43"/>
    </row>
    <row r="23" spans="1:5" ht="13.5" customHeight="1" x14ac:dyDescent="0.25">
      <c r="A23" s="51" t="s">
        <v>7</v>
      </c>
      <c r="B23" s="60">
        <v>80</v>
      </c>
      <c r="C23" s="31"/>
      <c r="D23" s="109" t="s">
        <v>84</v>
      </c>
      <c r="E23" s="43"/>
    </row>
    <row r="24" spans="1:5" ht="13.5" customHeight="1" x14ac:dyDescent="0.25">
      <c r="A24" s="50" t="s">
        <v>8</v>
      </c>
      <c r="B24" s="59">
        <v>80</v>
      </c>
      <c r="C24" s="30"/>
      <c r="D24" s="108" t="s">
        <v>84</v>
      </c>
      <c r="E24" s="43"/>
    </row>
    <row r="25" spans="1:5" ht="13.5" customHeight="1" thickBot="1" x14ac:dyDescent="0.3">
      <c r="A25" s="52" t="s">
        <v>9</v>
      </c>
      <c r="B25" s="61">
        <v>80</v>
      </c>
      <c r="C25" s="7"/>
      <c r="D25" s="114" t="s">
        <v>84</v>
      </c>
      <c r="E25" s="44"/>
    </row>
    <row r="26" spans="1:5" ht="13.5" customHeight="1" thickBot="1" x14ac:dyDescent="0.3">
      <c r="A26" s="53"/>
      <c r="B26" s="6"/>
      <c r="C26" s="32"/>
      <c r="D26" s="10"/>
      <c r="E26" s="45"/>
    </row>
    <row r="27" spans="1:5" ht="13.5" customHeight="1" thickBot="1" x14ac:dyDescent="0.3">
      <c r="A27" s="23" t="s">
        <v>10</v>
      </c>
      <c r="B27" s="22"/>
      <c r="C27" s="33"/>
      <c r="D27" s="20"/>
      <c r="E27" s="20"/>
    </row>
    <row r="28" spans="1:5" ht="13.5" customHeight="1" x14ac:dyDescent="0.25">
      <c r="A28" s="54" t="s">
        <v>11</v>
      </c>
      <c r="B28" s="59">
        <v>80</v>
      </c>
      <c r="C28" s="34"/>
      <c r="D28" s="109" t="s">
        <v>84</v>
      </c>
      <c r="E28" s="16"/>
    </row>
    <row r="29" spans="1:5" ht="13.5" customHeight="1" x14ac:dyDescent="0.25">
      <c r="A29" s="51" t="s">
        <v>12</v>
      </c>
      <c r="B29" s="60">
        <v>25</v>
      </c>
      <c r="C29" s="31"/>
      <c r="D29" s="109" t="s">
        <v>84</v>
      </c>
      <c r="E29" s="43"/>
    </row>
    <row r="30" spans="1:5" ht="13.5" customHeight="1" x14ac:dyDescent="0.25">
      <c r="A30" s="51" t="s">
        <v>13</v>
      </c>
      <c r="B30" s="60">
        <v>70</v>
      </c>
      <c r="C30" s="31"/>
      <c r="D30" s="109" t="s">
        <v>84</v>
      </c>
      <c r="E30" s="46"/>
    </row>
    <row r="31" spans="1:5" ht="13.5" customHeight="1" x14ac:dyDescent="0.25">
      <c r="A31" s="51" t="s">
        <v>14</v>
      </c>
      <c r="B31" s="60">
        <v>50</v>
      </c>
      <c r="C31" s="31"/>
      <c r="D31" s="109" t="s">
        <v>84</v>
      </c>
      <c r="E31" s="43"/>
    </row>
    <row r="32" spans="1:5" ht="13.5" customHeight="1" x14ac:dyDescent="0.25">
      <c r="A32" s="51" t="s">
        <v>15</v>
      </c>
      <c r="B32" s="60">
        <v>100</v>
      </c>
      <c r="C32" s="31"/>
      <c r="D32" s="109" t="s">
        <v>84</v>
      </c>
      <c r="E32" s="43"/>
    </row>
    <row r="33" spans="1:5" ht="13.5" customHeight="1" thickBot="1" x14ac:dyDescent="0.3">
      <c r="A33" s="52" t="s">
        <v>16</v>
      </c>
      <c r="B33" s="60">
        <v>50</v>
      </c>
      <c r="C33" s="35"/>
      <c r="D33" s="109" t="s">
        <v>84</v>
      </c>
      <c r="E33" s="47"/>
    </row>
    <row r="34" spans="1:5" ht="13.5" customHeight="1" thickBot="1" x14ac:dyDescent="0.3">
      <c r="A34" s="53"/>
      <c r="B34" s="6"/>
      <c r="C34" s="32"/>
      <c r="D34" s="10"/>
      <c r="E34" s="45"/>
    </row>
    <row r="35" spans="1:5" ht="13.5" customHeight="1" thickBot="1" x14ac:dyDescent="0.3">
      <c r="A35" s="23" t="s">
        <v>17</v>
      </c>
      <c r="B35" s="22"/>
      <c r="C35" s="33"/>
      <c r="D35" s="20"/>
      <c r="E35" s="20"/>
    </row>
    <row r="36" spans="1:5" ht="13.5" customHeight="1" x14ac:dyDescent="0.25">
      <c r="A36" s="50" t="s">
        <v>18</v>
      </c>
      <c r="B36" s="59">
        <v>20</v>
      </c>
      <c r="C36" s="30"/>
      <c r="D36" s="113" t="s">
        <v>84</v>
      </c>
      <c r="E36" s="14"/>
    </row>
    <row r="37" spans="1:5" ht="13.5" customHeight="1" x14ac:dyDescent="0.25">
      <c r="A37" s="51" t="s">
        <v>19</v>
      </c>
      <c r="B37" s="60">
        <v>10</v>
      </c>
      <c r="C37" s="31"/>
      <c r="D37" s="114" t="s">
        <v>84</v>
      </c>
      <c r="E37" s="9"/>
    </row>
    <row r="38" spans="1:5" ht="13.5" customHeight="1" x14ac:dyDescent="0.25">
      <c r="A38" s="51" t="s">
        <v>20</v>
      </c>
      <c r="B38" s="60">
        <v>50</v>
      </c>
      <c r="C38" s="31"/>
      <c r="D38" s="114" t="s">
        <v>84</v>
      </c>
      <c r="E38" s="43"/>
    </row>
    <row r="39" spans="1:5" ht="13.5" customHeight="1" x14ac:dyDescent="0.25">
      <c r="A39" s="51" t="s">
        <v>21</v>
      </c>
      <c r="B39" s="60">
        <v>80</v>
      </c>
      <c r="C39" s="31"/>
      <c r="D39" s="114" t="s">
        <v>84</v>
      </c>
      <c r="E39" s="9"/>
    </row>
    <row r="40" spans="1:5" ht="13.5" customHeight="1" x14ac:dyDescent="0.25">
      <c r="A40" s="51" t="s">
        <v>22</v>
      </c>
      <c r="B40" s="60">
        <v>25</v>
      </c>
      <c r="C40" s="31"/>
      <c r="D40" s="114" t="s">
        <v>84</v>
      </c>
      <c r="E40" s="9"/>
    </row>
    <row r="41" spans="1:5" ht="13.5" customHeight="1" x14ac:dyDescent="0.25">
      <c r="A41" s="51" t="s">
        <v>23</v>
      </c>
      <c r="B41" s="60">
        <v>100</v>
      </c>
      <c r="C41" s="31"/>
      <c r="D41" s="114" t="s">
        <v>84</v>
      </c>
      <c r="E41" s="43"/>
    </row>
    <row r="42" spans="1:5" ht="13.5" customHeight="1" x14ac:dyDescent="0.25">
      <c r="A42" s="51" t="s">
        <v>24</v>
      </c>
      <c r="B42" s="59">
        <v>100</v>
      </c>
      <c r="C42" s="31"/>
      <c r="D42" s="113" t="s">
        <v>84</v>
      </c>
      <c r="E42" s="9"/>
    </row>
    <row r="43" spans="1:5" ht="13.5" customHeight="1" thickBot="1" x14ac:dyDescent="0.3">
      <c r="A43" s="52" t="s">
        <v>25</v>
      </c>
      <c r="B43" s="60">
        <v>70</v>
      </c>
      <c r="C43" s="35"/>
      <c r="D43" s="113" t="s">
        <v>84</v>
      </c>
      <c r="E43" s="17"/>
    </row>
    <row r="44" spans="1:5" ht="13.5" customHeight="1" thickBot="1" x14ac:dyDescent="0.3">
      <c r="A44" s="53"/>
      <c r="B44" s="6"/>
      <c r="C44" s="32"/>
      <c r="D44" s="10"/>
      <c r="E44" s="45"/>
    </row>
    <row r="45" spans="1:5" ht="13.5" customHeight="1" thickBot="1" x14ac:dyDescent="0.3">
      <c r="A45" s="23" t="s">
        <v>26</v>
      </c>
      <c r="B45" s="22"/>
      <c r="C45" s="33"/>
      <c r="D45" s="23"/>
      <c r="E45" s="23"/>
    </row>
    <row r="46" spans="1:5" ht="13.5" customHeight="1" x14ac:dyDescent="0.25">
      <c r="A46" s="51" t="s">
        <v>27</v>
      </c>
      <c r="B46" s="59">
        <v>15</v>
      </c>
      <c r="C46" s="31"/>
      <c r="D46" s="113" t="s">
        <v>84</v>
      </c>
      <c r="E46" s="43"/>
    </row>
    <row r="47" spans="1:5" ht="13.5" customHeight="1" x14ac:dyDescent="0.25">
      <c r="A47" s="51" t="s">
        <v>28</v>
      </c>
      <c r="B47" s="60">
        <v>100</v>
      </c>
      <c r="C47" s="31"/>
      <c r="D47" s="114" t="s">
        <v>84</v>
      </c>
      <c r="E47" s="9"/>
    </row>
    <row r="48" spans="1:5" ht="13.5" customHeight="1" x14ac:dyDescent="0.25">
      <c r="A48" s="51" t="s">
        <v>29</v>
      </c>
      <c r="B48" s="60" t="s">
        <v>94</v>
      </c>
      <c r="C48" s="31"/>
      <c r="D48" s="114" t="s">
        <v>84</v>
      </c>
      <c r="E48" s="9"/>
    </row>
    <row r="49" spans="1:5" ht="13.5" customHeight="1" x14ac:dyDescent="0.25">
      <c r="A49" s="51" t="s">
        <v>30</v>
      </c>
      <c r="B49" s="60">
        <v>70</v>
      </c>
      <c r="C49" s="31"/>
      <c r="D49" s="114" t="s">
        <v>84</v>
      </c>
      <c r="E49" s="9"/>
    </row>
    <row r="50" spans="1:5" ht="13.5" customHeight="1" x14ac:dyDescent="0.25">
      <c r="A50" s="51" t="s">
        <v>31</v>
      </c>
      <c r="B50" s="60">
        <v>60</v>
      </c>
      <c r="C50" s="31"/>
      <c r="D50" s="114" t="s">
        <v>84</v>
      </c>
      <c r="E50" s="43"/>
    </row>
    <row r="51" spans="1:5" ht="13.5" customHeight="1" x14ac:dyDescent="0.25">
      <c r="A51" s="51" t="s">
        <v>32</v>
      </c>
      <c r="B51" s="60">
        <v>12</v>
      </c>
      <c r="C51" s="31"/>
      <c r="D51" s="114" t="s">
        <v>84</v>
      </c>
      <c r="E51" s="43"/>
    </row>
    <row r="52" spans="1:5" ht="13.5" customHeight="1" x14ac:dyDescent="0.25">
      <c r="A52" s="51" t="s">
        <v>33</v>
      </c>
      <c r="B52" s="59">
        <v>82</v>
      </c>
      <c r="C52" s="31"/>
      <c r="D52" s="113" t="s">
        <v>84</v>
      </c>
      <c r="E52" s="43"/>
    </row>
    <row r="53" spans="1:5" ht="13.5" customHeight="1" x14ac:dyDescent="0.25">
      <c r="A53" s="51" t="s">
        <v>34</v>
      </c>
      <c r="B53" s="60">
        <v>10</v>
      </c>
      <c r="C53" s="31"/>
      <c r="D53" s="114" t="s">
        <v>84</v>
      </c>
      <c r="E53" s="43"/>
    </row>
    <row r="54" spans="1:5" ht="13.5" customHeight="1" x14ac:dyDescent="0.25">
      <c r="A54" s="51" t="s">
        <v>35</v>
      </c>
      <c r="B54" s="59">
        <v>50</v>
      </c>
      <c r="C54" s="36"/>
      <c r="D54" s="113" t="s">
        <v>84</v>
      </c>
      <c r="E54" s="48"/>
    </row>
    <row r="55" spans="1:5" ht="13.5" customHeight="1" x14ac:dyDescent="0.25">
      <c r="A55" s="51" t="s">
        <v>36</v>
      </c>
      <c r="B55" s="60">
        <v>50</v>
      </c>
      <c r="C55" s="31"/>
      <c r="D55" s="113" t="s">
        <v>84</v>
      </c>
      <c r="E55" s="43"/>
    </row>
    <row r="56" spans="1:5" ht="13.5" customHeight="1" x14ac:dyDescent="0.25">
      <c r="A56" s="51" t="s">
        <v>37</v>
      </c>
      <c r="B56" s="60">
        <v>70</v>
      </c>
      <c r="C56" s="31"/>
      <c r="D56" s="114" t="s">
        <v>84</v>
      </c>
      <c r="E56" s="43"/>
    </row>
    <row r="57" spans="1:5" ht="13.5" customHeight="1" thickBot="1" x14ac:dyDescent="0.3">
      <c r="A57" s="51" t="s">
        <v>38</v>
      </c>
      <c r="B57" s="60">
        <v>70</v>
      </c>
      <c r="C57" s="36"/>
      <c r="D57" s="114" t="s">
        <v>84</v>
      </c>
      <c r="E57" s="47"/>
    </row>
    <row r="58" spans="1:5" ht="13.5" customHeight="1" thickBot="1" x14ac:dyDescent="0.3">
      <c r="A58" s="53"/>
      <c r="B58" s="6"/>
      <c r="C58" s="32"/>
      <c r="D58" s="10"/>
      <c r="E58" s="45"/>
    </row>
    <row r="59" spans="1:5" ht="13.5" customHeight="1" thickBot="1" x14ac:dyDescent="0.3">
      <c r="A59" s="23" t="s">
        <v>39</v>
      </c>
      <c r="B59" s="22"/>
      <c r="C59" s="33"/>
      <c r="D59" s="20"/>
      <c r="E59" s="20"/>
    </row>
    <row r="60" spans="1:5" ht="13.5" customHeight="1" x14ac:dyDescent="0.25">
      <c r="A60" s="51" t="s">
        <v>40</v>
      </c>
      <c r="B60" s="59">
        <v>10</v>
      </c>
      <c r="C60" s="31"/>
      <c r="D60" s="113" t="s">
        <v>84</v>
      </c>
      <c r="E60" s="43"/>
    </row>
    <row r="61" spans="1:5" ht="13.5" customHeight="1" x14ac:dyDescent="0.25">
      <c r="A61" s="51" t="s">
        <v>41</v>
      </c>
      <c r="B61" s="60">
        <v>10</v>
      </c>
      <c r="C61" s="31"/>
      <c r="D61" s="114" t="s">
        <v>84</v>
      </c>
      <c r="E61" s="43"/>
    </row>
    <row r="62" spans="1:5" ht="13.5" customHeight="1" x14ac:dyDescent="0.25">
      <c r="A62" s="51" t="s">
        <v>42</v>
      </c>
      <c r="B62" s="60">
        <v>10</v>
      </c>
      <c r="C62" s="31"/>
      <c r="D62" s="114" t="s">
        <v>84</v>
      </c>
      <c r="E62" s="43"/>
    </row>
    <row r="63" spans="1:5" ht="13.5" customHeight="1" x14ac:dyDescent="0.25">
      <c r="A63" s="51" t="s">
        <v>43</v>
      </c>
      <c r="B63" s="60">
        <v>17</v>
      </c>
      <c r="C63" s="31"/>
      <c r="D63" s="114" t="s">
        <v>84</v>
      </c>
      <c r="E63" s="43"/>
    </row>
    <row r="64" spans="1:5" ht="13.5" customHeight="1" x14ac:dyDescent="0.25">
      <c r="A64" s="51" t="s">
        <v>44</v>
      </c>
      <c r="B64" s="60">
        <v>50</v>
      </c>
      <c r="C64" s="31"/>
      <c r="D64" s="114" t="s">
        <v>84</v>
      </c>
      <c r="E64" s="43"/>
    </row>
    <row r="65" spans="1:5" ht="13.5" customHeight="1" thickBot="1" x14ac:dyDescent="0.3">
      <c r="A65" s="52" t="s">
        <v>45</v>
      </c>
      <c r="B65" s="60">
        <v>70</v>
      </c>
      <c r="C65" s="35"/>
      <c r="D65" s="114" t="s">
        <v>84</v>
      </c>
      <c r="E65" s="47"/>
    </row>
    <row r="66" spans="1:5" ht="13.5" customHeight="1" thickBot="1" x14ac:dyDescent="0.3">
      <c r="A66" s="53"/>
      <c r="B66" s="6"/>
      <c r="C66" s="32"/>
      <c r="D66" s="10"/>
      <c r="E66" s="45"/>
    </row>
    <row r="67" spans="1:5" ht="13.5" customHeight="1" thickBot="1" x14ac:dyDescent="0.3">
      <c r="A67" s="23" t="s">
        <v>46</v>
      </c>
      <c r="B67" s="22"/>
      <c r="C67" s="33"/>
      <c r="D67" s="20"/>
      <c r="E67" s="20"/>
    </row>
    <row r="68" spans="1:5" ht="13.5" customHeight="1" x14ac:dyDescent="0.25">
      <c r="A68" s="50" t="s">
        <v>48</v>
      </c>
      <c r="B68" s="59">
        <v>50</v>
      </c>
      <c r="C68" s="30"/>
      <c r="D68" s="113" t="s">
        <v>84</v>
      </c>
      <c r="E68" s="42"/>
    </row>
    <row r="69" spans="1:5" ht="13.5" customHeight="1" x14ac:dyDescent="0.25">
      <c r="A69" s="51" t="s">
        <v>51</v>
      </c>
      <c r="B69" s="83">
        <v>10</v>
      </c>
      <c r="C69" s="31"/>
      <c r="D69" s="83" t="s">
        <v>84</v>
      </c>
      <c r="E69" s="9"/>
    </row>
    <row r="70" spans="1:5" ht="13.5" customHeight="1" x14ac:dyDescent="0.25">
      <c r="A70" s="51" t="s">
        <v>50</v>
      </c>
      <c r="B70" s="60">
        <v>50</v>
      </c>
      <c r="C70" s="31"/>
      <c r="D70" s="114" t="s">
        <v>84</v>
      </c>
      <c r="E70" s="9"/>
    </row>
    <row r="71" spans="1:5" ht="13.5" customHeight="1" x14ac:dyDescent="0.25">
      <c r="A71" s="51" t="s">
        <v>49</v>
      </c>
      <c r="B71" s="60">
        <v>100</v>
      </c>
      <c r="C71" s="31"/>
      <c r="D71" s="114" t="s">
        <v>84</v>
      </c>
      <c r="E71" s="43"/>
    </row>
    <row r="72" spans="1:5" ht="13.5" customHeight="1" thickBot="1" x14ac:dyDescent="0.3">
      <c r="A72" s="52" t="s">
        <v>47</v>
      </c>
      <c r="B72" s="60">
        <v>50</v>
      </c>
      <c r="C72" s="35"/>
      <c r="D72" s="114" t="s">
        <v>84</v>
      </c>
      <c r="E72" s="47"/>
    </row>
    <row r="73" spans="1:5" ht="13.5" customHeight="1" thickBot="1" x14ac:dyDescent="0.3">
      <c r="A73" s="53"/>
      <c r="B73" s="6"/>
      <c r="C73" s="32"/>
      <c r="D73" s="10"/>
      <c r="E73" s="45"/>
    </row>
    <row r="74" spans="1:5" ht="13.5" customHeight="1" thickBot="1" x14ac:dyDescent="0.3">
      <c r="A74" s="27" t="s">
        <v>52</v>
      </c>
      <c r="B74" s="24"/>
      <c r="C74" s="37"/>
      <c r="D74" s="26"/>
      <c r="E74" s="26"/>
    </row>
    <row r="75" spans="1:5" ht="13.5" customHeight="1" x14ac:dyDescent="0.25">
      <c r="A75" s="51" t="s">
        <v>55</v>
      </c>
      <c r="B75" s="59">
        <v>0</v>
      </c>
      <c r="C75" s="31"/>
      <c r="D75" s="113" t="s">
        <v>84</v>
      </c>
      <c r="E75" s="43"/>
    </row>
    <row r="76" spans="1:5" ht="13.5" customHeight="1" x14ac:dyDescent="0.25">
      <c r="A76" s="51" t="s">
        <v>53</v>
      </c>
      <c r="B76" s="60">
        <v>1</v>
      </c>
      <c r="C76" s="31"/>
      <c r="D76" s="114" t="s">
        <v>84</v>
      </c>
      <c r="E76" s="9"/>
    </row>
    <row r="77" spans="1:5" ht="13.5" customHeight="1" x14ac:dyDescent="0.25">
      <c r="A77" s="51" t="s">
        <v>54</v>
      </c>
      <c r="B77" s="60">
        <v>10</v>
      </c>
      <c r="C77" s="31"/>
      <c r="D77" s="114" t="s">
        <v>84</v>
      </c>
      <c r="E77" s="9"/>
    </row>
    <row r="78" spans="1:5" ht="13.5" customHeight="1" x14ac:dyDescent="0.25">
      <c r="A78" s="51" t="s">
        <v>57</v>
      </c>
      <c r="B78" s="60">
        <v>70</v>
      </c>
      <c r="C78" s="31"/>
      <c r="D78" s="114" t="s">
        <v>84</v>
      </c>
      <c r="E78" s="43"/>
    </row>
    <row r="79" spans="1:5" ht="13.5" customHeight="1" x14ac:dyDescent="0.25">
      <c r="A79" s="51" t="s">
        <v>58</v>
      </c>
      <c r="B79" s="60">
        <v>70</v>
      </c>
      <c r="C79" s="31"/>
      <c r="D79" s="114" t="s">
        <v>84</v>
      </c>
      <c r="E79" s="43"/>
    </row>
    <row r="80" spans="1:5" ht="13.5" customHeight="1" thickBot="1" x14ac:dyDescent="0.3">
      <c r="A80" s="52" t="s">
        <v>56</v>
      </c>
      <c r="B80" s="59">
        <v>70</v>
      </c>
      <c r="C80" s="35"/>
      <c r="D80" s="113" t="s">
        <v>84</v>
      </c>
      <c r="E80" s="47"/>
    </row>
    <row r="81" spans="1:9" ht="13.5" customHeight="1" thickBot="1" x14ac:dyDescent="0.3">
      <c r="A81" s="53"/>
      <c r="B81" s="6"/>
      <c r="C81" s="32"/>
      <c r="D81" s="10"/>
      <c r="E81" s="45"/>
    </row>
    <row r="82" spans="1:9" ht="13.5" customHeight="1" thickBot="1" x14ac:dyDescent="0.3">
      <c r="A82" s="27" t="s">
        <v>59</v>
      </c>
      <c r="B82" s="13"/>
      <c r="C82" s="38"/>
      <c r="D82" s="25"/>
      <c r="E82" s="25"/>
    </row>
    <row r="83" spans="1:9" ht="13.5" customHeight="1" x14ac:dyDescent="0.25">
      <c r="A83" s="51" t="s">
        <v>60</v>
      </c>
      <c r="B83" s="60">
        <v>1</v>
      </c>
      <c r="C83" s="31"/>
      <c r="D83" s="114" t="s">
        <v>84</v>
      </c>
      <c r="E83" s="9"/>
    </row>
    <row r="84" spans="1:9" ht="13.5" customHeight="1" x14ac:dyDescent="0.25">
      <c r="A84" s="51" t="s">
        <v>61</v>
      </c>
      <c r="B84" s="60">
        <v>10</v>
      </c>
      <c r="C84" s="31"/>
      <c r="D84" s="114" t="s">
        <v>84</v>
      </c>
      <c r="E84" s="9"/>
    </row>
    <row r="85" spans="1:9" ht="13.5" customHeight="1" x14ac:dyDescent="0.25">
      <c r="A85" s="51" t="s">
        <v>62</v>
      </c>
      <c r="B85" s="60">
        <v>20</v>
      </c>
      <c r="C85" s="31"/>
      <c r="D85" s="114" t="s">
        <v>84</v>
      </c>
      <c r="E85" s="9"/>
    </row>
    <row r="86" spans="1:9" ht="13.5" customHeight="1" x14ac:dyDescent="0.25">
      <c r="A86" s="51" t="s">
        <v>63</v>
      </c>
      <c r="B86" s="60">
        <v>75</v>
      </c>
      <c r="C86" s="31"/>
      <c r="D86" s="114" t="s">
        <v>84</v>
      </c>
      <c r="E86" s="43"/>
    </row>
    <row r="87" spans="1:9" ht="13.5" customHeight="1" thickBot="1" x14ac:dyDescent="0.3">
      <c r="A87" s="51" t="s">
        <v>64</v>
      </c>
      <c r="B87" s="60">
        <v>60</v>
      </c>
      <c r="C87" s="31"/>
      <c r="D87" s="114" t="s">
        <v>84</v>
      </c>
      <c r="E87" s="9"/>
    </row>
    <row r="88" spans="1:9" ht="13.5" customHeight="1" thickBot="1" x14ac:dyDescent="0.3">
      <c r="A88" s="53"/>
      <c r="B88" s="6"/>
      <c r="C88" s="32"/>
      <c r="D88" s="10"/>
      <c r="E88" s="45"/>
    </row>
    <row r="89" spans="1:9" ht="13.5" customHeight="1" thickBot="1" x14ac:dyDescent="0.3">
      <c r="A89" s="27" t="s">
        <v>65</v>
      </c>
      <c r="B89" s="13"/>
      <c r="C89" s="38"/>
      <c r="D89" s="25"/>
      <c r="E89" s="25"/>
    </row>
    <row r="90" spans="1:9" ht="13.5" customHeight="1" x14ac:dyDescent="0.25">
      <c r="A90" s="51" t="s">
        <v>66</v>
      </c>
      <c r="B90" s="60">
        <v>30</v>
      </c>
      <c r="C90" s="31"/>
      <c r="D90" s="114" t="s">
        <v>84</v>
      </c>
      <c r="E90" s="43"/>
    </row>
    <row r="91" spans="1:9" ht="13.5" customHeight="1" x14ac:dyDescent="0.25">
      <c r="A91" s="51" t="s">
        <v>67</v>
      </c>
      <c r="B91" s="60">
        <v>20</v>
      </c>
      <c r="C91" s="31"/>
      <c r="D91" s="114" t="s">
        <v>84</v>
      </c>
      <c r="E91" s="43"/>
    </row>
    <row r="92" spans="1:9" ht="13.5" customHeight="1" x14ac:dyDescent="0.25">
      <c r="A92" s="51" t="s">
        <v>68</v>
      </c>
      <c r="B92" s="60">
        <v>60</v>
      </c>
      <c r="C92" s="31"/>
      <c r="D92" s="114" t="s">
        <v>84</v>
      </c>
      <c r="E92" s="43"/>
    </row>
    <row r="93" spans="1:9" ht="13.5" customHeight="1" x14ac:dyDescent="0.25">
      <c r="A93" s="51" t="s">
        <v>69</v>
      </c>
      <c r="B93" s="60">
        <v>80</v>
      </c>
      <c r="C93" s="31"/>
      <c r="D93" s="114" t="s">
        <v>84</v>
      </c>
      <c r="E93" s="9"/>
    </row>
    <row r="94" spans="1:9" ht="13.5" customHeight="1" thickBot="1" x14ac:dyDescent="0.3">
      <c r="A94" s="52" t="s">
        <v>70</v>
      </c>
      <c r="B94" s="60">
        <v>80</v>
      </c>
      <c r="C94" s="35"/>
      <c r="D94" s="114" t="s">
        <v>84</v>
      </c>
      <c r="E94" s="47"/>
      <c r="I94" s="2" t="s">
        <v>71</v>
      </c>
    </row>
    <row r="95" spans="1:9" ht="9.75" customHeight="1" thickBot="1" x14ac:dyDescent="0.3">
      <c r="A95" s="53"/>
      <c r="B95" s="6"/>
      <c r="C95" s="32"/>
      <c r="D95" s="10"/>
      <c r="E95" s="45"/>
    </row>
    <row r="96" spans="1:9" ht="15.75" thickBot="1" x14ac:dyDescent="0.3">
      <c r="A96" s="27" t="s">
        <v>72</v>
      </c>
      <c r="B96" s="13"/>
      <c r="C96" s="38"/>
      <c r="D96" s="25"/>
      <c r="E96" s="25"/>
    </row>
    <row r="97" spans="1:2" x14ac:dyDescent="0.25">
      <c r="A97" s="3" t="s">
        <v>82</v>
      </c>
      <c r="B97" s="3"/>
    </row>
    <row r="98" spans="1:2" x14ac:dyDescent="0.25">
      <c r="A98" s="3" t="s">
        <v>83</v>
      </c>
    </row>
    <row r="99" spans="1:2" x14ac:dyDescent="0.25">
      <c r="A99" s="40"/>
      <c r="B99" s="40"/>
    </row>
  </sheetData>
  <mergeCells count="13">
    <mergeCell ref="A13:E13"/>
    <mergeCell ref="A1:E1"/>
    <mergeCell ref="A2:E2"/>
    <mergeCell ref="A3:E3"/>
    <mergeCell ref="A4:E4"/>
    <mergeCell ref="A5:E5"/>
    <mergeCell ref="A6:E6"/>
    <mergeCell ref="A7:E7"/>
    <mergeCell ref="A8:E8"/>
    <mergeCell ref="A9:E9"/>
    <mergeCell ref="A10:E10"/>
    <mergeCell ref="A12:E12"/>
    <mergeCell ref="A11:E11"/>
  </mergeCells>
  <pageMargins left="0.51181102362204722" right="0.24" top="0.34" bottom="0.28000000000000003" header="0.17" footer="0.17"/>
  <pageSetup paperSize="9" scale="58" orientation="portrait" r:id="rId1"/>
  <colBreaks count="1" manualBreakCount="1">
    <brk id="5"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99"/>
  <sheetViews>
    <sheetView view="pageBreakPreview" zoomScale="110" zoomScaleNormal="160" zoomScaleSheetLayoutView="110" workbookViewId="0">
      <selection activeCell="E96" sqref="E96"/>
    </sheetView>
  </sheetViews>
  <sheetFormatPr defaultColWidth="30.85546875" defaultRowHeight="15" x14ac:dyDescent="0.25"/>
  <cols>
    <col min="1" max="1" width="38.5703125" customWidth="1"/>
    <col min="2" max="2" width="15.140625" customWidth="1"/>
    <col min="3" max="3" width="13.28515625" customWidth="1"/>
    <col min="4" max="4" width="13.7109375" customWidth="1"/>
    <col min="5" max="5" width="51.42578125" customWidth="1"/>
  </cols>
  <sheetData>
    <row r="1" spans="1:10" x14ac:dyDescent="0.25">
      <c r="A1" s="200" t="s">
        <v>73</v>
      </c>
      <c r="B1" s="200"/>
      <c r="C1" s="200"/>
      <c r="D1" s="200"/>
      <c r="E1" s="200"/>
      <c r="F1" s="1"/>
      <c r="G1" s="1"/>
      <c r="H1" s="1"/>
    </row>
    <row r="2" spans="1:10" x14ac:dyDescent="0.25">
      <c r="A2" s="200" t="s">
        <v>74</v>
      </c>
      <c r="B2" s="200"/>
      <c r="C2" s="200"/>
      <c r="D2" s="200"/>
      <c r="E2" s="200"/>
      <c r="F2" s="1"/>
      <c r="G2" s="1"/>
      <c r="H2" s="1"/>
    </row>
    <row r="3" spans="1:10" ht="9" customHeight="1" x14ac:dyDescent="0.25">
      <c r="A3" s="200"/>
      <c r="B3" s="200"/>
      <c r="C3" s="200"/>
      <c r="D3" s="200"/>
      <c r="E3" s="200"/>
      <c r="F3" s="67"/>
      <c r="G3" s="67"/>
      <c r="H3" s="67"/>
    </row>
    <row r="4" spans="1:10" x14ac:dyDescent="0.25">
      <c r="A4" s="200" t="s">
        <v>99</v>
      </c>
      <c r="B4" s="200"/>
      <c r="C4" s="200"/>
      <c r="D4" s="200"/>
      <c r="E4" s="200"/>
      <c r="F4" s="67"/>
      <c r="G4" s="67"/>
      <c r="H4" s="67"/>
    </row>
    <row r="5" spans="1:10" ht="9" customHeight="1" x14ac:dyDescent="0.25">
      <c r="A5" s="206"/>
      <c r="B5" s="206"/>
      <c r="C5" s="206"/>
      <c r="D5" s="206"/>
      <c r="E5" s="206"/>
      <c r="F5" s="67"/>
      <c r="G5" s="67"/>
      <c r="H5" s="67"/>
    </row>
    <row r="6" spans="1:10" ht="34.5" customHeight="1" x14ac:dyDescent="0.25">
      <c r="A6" s="202" t="s">
        <v>125</v>
      </c>
      <c r="B6" s="202"/>
      <c r="C6" s="202"/>
      <c r="D6" s="202"/>
      <c r="E6" s="202"/>
      <c r="F6" s="41"/>
      <c r="G6" s="41"/>
      <c r="H6" s="41"/>
      <c r="I6" s="41"/>
      <c r="J6" s="4"/>
    </row>
    <row r="7" spans="1:10" ht="11.25" customHeight="1" x14ac:dyDescent="0.25">
      <c r="A7" s="202"/>
      <c r="B7" s="202"/>
      <c r="C7" s="202"/>
      <c r="D7" s="202"/>
      <c r="E7" s="202"/>
      <c r="F7" s="4"/>
      <c r="G7" s="4"/>
      <c r="H7" s="4"/>
      <c r="I7" s="4"/>
      <c r="J7" s="4"/>
    </row>
    <row r="8" spans="1:10" ht="12" customHeight="1" x14ac:dyDescent="0.25">
      <c r="A8" s="202" t="s">
        <v>126</v>
      </c>
      <c r="B8" s="202"/>
      <c r="C8" s="202"/>
      <c r="D8" s="202"/>
      <c r="E8" s="202"/>
      <c r="F8" s="4"/>
      <c r="G8" s="4"/>
      <c r="H8" s="4"/>
      <c r="I8" s="4"/>
      <c r="J8" s="4"/>
    </row>
    <row r="9" spans="1:10" ht="13.5" customHeight="1" x14ac:dyDescent="0.25">
      <c r="A9" s="202"/>
      <c r="B9" s="202"/>
      <c r="C9" s="202"/>
      <c r="D9" s="202"/>
      <c r="E9" s="202"/>
      <c r="F9" s="4"/>
      <c r="G9" s="4"/>
      <c r="H9" s="4"/>
      <c r="I9" s="4"/>
      <c r="J9" s="4"/>
    </row>
    <row r="10" spans="1:10" ht="24" customHeight="1" x14ac:dyDescent="0.25">
      <c r="A10" s="198" t="s">
        <v>127</v>
      </c>
      <c r="B10" s="198"/>
      <c r="C10" s="198"/>
      <c r="D10" s="198"/>
      <c r="E10" s="198"/>
      <c r="F10" s="4"/>
      <c r="G10" s="4"/>
      <c r="H10" s="4"/>
      <c r="I10" s="4"/>
      <c r="J10" s="4"/>
    </row>
    <row r="11" spans="1:10" ht="19.5" customHeight="1" x14ac:dyDescent="0.25">
      <c r="A11" s="198" t="s">
        <v>146</v>
      </c>
      <c r="B11" s="198"/>
      <c r="C11" s="198"/>
      <c r="D11" s="198"/>
      <c r="E11" s="198"/>
      <c r="F11" s="4"/>
      <c r="G11" s="4"/>
      <c r="H11" s="4"/>
      <c r="I11" s="4"/>
      <c r="J11" s="4"/>
    </row>
    <row r="12" spans="1:10" ht="17.25" customHeight="1" x14ac:dyDescent="0.25">
      <c r="A12" s="208" t="s">
        <v>144</v>
      </c>
      <c r="B12" s="208"/>
      <c r="C12" s="208"/>
      <c r="D12" s="208"/>
      <c r="E12" s="208"/>
      <c r="F12" s="4"/>
      <c r="G12" s="4"/>
      <c r="H12" s="4"/>
      <c r="I12" s="4"/>
      <c r="J12" s="4"/>
    </row>
    <row r="13" spans="1:10" ht="12.75" customHeight="1" x14ac:dyDescent="0.25">
      <c r="A13" s="209"/>
      <c r="B13" s="209"/>
      <c r="C13" s="209"/>
      <c r="D13" s="209"/>
      <c r="E13" s="209"/>
    </row>
    <row r="14" spans="1:10" ht="58.5" customHeight="1" x14ac:dyDescent="0.25">
      <c r="A14" s="91" t="s">
        <v>77</v>
      </c>
      <c r="B14" s="92" t="s">
        <v>81</v>
      </c>
      <c r="C14" s="92" t="s">
        <v>79</v>
      </c>
      <c r="D14" s="92" t="s">
        <v>80</v>
      </c>
      <c r="E14" s="92" t="s">
        <v>133</v>
      </c>
    </row>
    <row r="15" spans="1:10" ht="7.5" customHeight="1" thickBot="1" x14ac:dyDescent="0.3">
      <c r="A15" s="50"/>
      <c r="B15" s="69"/>
      <c r="C15" s="30"/>
      <c r="D15" s="14"/>
      <c r="E15" s="14"/>
    </row>
    <row r="16" spans="1:10" ht="15.75" thickBot="1" x14ac:dyDescent="0.3">
      <c r="A16" s="19" t="s">
        <v>0</v>
      </c>
      <c r="B16" s="21"/>
      <c r="C16" s="29"/>
      <c r="D16" s="19"/>
      <c r="E16" s="19"/>
    </row>
    <row r="17" spans="1:5" ht="13.5" customHeight="1" x14ac:dyDescent="0.25">
      <c r="A17" s="50" t="s">
        <v>1</v>
      </c>
      <c r="B17" s="70">
        <v>1</v>
      </c>
      <c r="C17" s="30">
        <v>0</v>
      </c>
      <c r="D17" s="14" t="s">
        <v>131</v>
      </c>
      <c r="E17" s="42"/>
    </row>
    <row r="18" spans="1:5" ht="13.5" customHeight="1" x14ac:dyDescent="0.25">
      <c r="A18" s="51" t="s">
        <v>2</v>
      </c>
      <c r="B18" s="71">
        <v>1</v>
      </c>
      <c r="C18" s="31">
        <v>0</v>
      </c>
      <c r="D18" s="14" t="s">
        <v>131</v>
      </c>
      <c r="E18" s="9"/>
    </row>
    <row r="19" spans="1:5" ht="13.5" customHeight="1" x14ac:dyDescent="0.25">
      <c r="A19" s="51" t="s">
        <v>3</v>
      </c>
      <c r="B19" s="71">
        <v>1</v>
      </c>
      <c r="C19" s="31">
        <v>0</v>
      </c>
      <c r="D19" s="14" t="s">
        <v>131</v>
      </c>
      <c r="E19" s="43"/>
    </row>
    <row r="20" spans="1:5" ht="13.5" customHeight="1" x14ac:dyDescent="0.25">
      <c r="A20" s="51" t="s">
        <v>4</v>
      </c>
      <c r="B20" s="87">
        <v>1</v>
      </c>
      <c r="C20" s="189">
        <v>1</v>
      </c>
      <c r="D20" s="14" t="s">
        <v>131</v>
      </c>
      <c r="E20" s="43"/>
    </row>
    <row r="21" spans="1:5" ht="13.5" customHeight="1" x14ac:dyDescent="0.25">
      <c r="A21" s="51" t="s">
        <v>5</v>
      </c>
      <c r="B21" s="71">
        <v>1</v>
      </c>
      <c r="C21" s="189">
        <v>1</v>
      </c>
      <c r="D21" s="14" t="s">
        <v>131</v>
      </c>
      <c r="E21" s="9"/>
    </row>
    <row r="22" spans="1:5" ht="13.5" customHeight="1" x14ac:dyDescent="0.25">
      <c r="A22" s="51" t="s">
        <v>6</v>
      </c>
      <c r="B22" s="71">
        <v>1</v>
      </c>
      <c r="C22" s="189">
        <v>1</v>
      </c>
      <c r="D22" s="14" t="s">
        <v>131</v>
      </c>
      <c r="E22" s="43"/>
    </row>
    <row r="23" spans="1:5" ht="13.5" customHeight="1" x14ac:dyDescent="0.25">
      <c r="A23" s="51" t="s">
        <v>7</v>
      </c>
      <c r="B23" s="71">
        <v>1</v>
      </c>
      <c r="C23" s="189">
        <v>1</v>
      </c>
      <c r="D23" s="14" t="s">
        <v>131</v>
      </c>
      <c r="E23" s="43"/>
    </row>
    <row r="24" spans="1:5" ht="13.5" customHeight="1" x14ac:dyDescent="0.25">
      <c r="A24" s="50" t="s">
        <v>8</v>
      </c>
      <c r="B24" s="70">
        <v>1</v>
      </c>
      <c r="C24" s="188">
        <v>1</v>
      </c>
      <c r="D24" s="14" t="s">
        <v>131</v>
      </c>
      <c r="E24" s="43"/>
    </row>
    <row r="25" spans="1:5" ht="13.5" customHeight="1" thickBot="1" x14ac:dyDescent="0.3">
      <c r="A25" s="52" t="s">
        <v>9</v>
      </c>
      <c r="B25" s="72">
        <v>1</v>
      </c>
      <c r="C25" s="7">
        <v>0</v>
      </c>
      <c r="D25" s="14" t="s">
        <v>131</v>
      </c>
      <c r="E25" s="44"/>
    </row>
    <row r="26" spans="1:5" ht="13.5" customHeight="1" thickBot="1" x14ac:dyDescent="0.3">
      <c r="A26" s="53"/>
      <c r="B26" s="6"/>
      <c r="C26" s="32"/>
      <c r="D26" s="10"/>
      <c r="E26" s="45"/>
    </row>
    <row r="27" spans="1:5" ht="13.5" customHeight="1" thickBot="1" x14ac:dyDescent="0.3">
      <c r="A27" s="23" t="s">
        <v>10</v>
      </c>
      <c r="B27" s="22"/>
      <c r="C27" s="33"/>
      <c r="D27" s="20"/>
      <c r="E27" s="20"/>
    </row>
    <row r="28" spans="1:5" ht="13.5" customHeight="1" x14ac:dyDescent="0.25">
      <c r="A28" s="54" t="s">
        <v>11</v>
      </c>
      <c r="B28" s="70">
        <v>1</v>
      </c>
      <c r="C28" s="34">
        <v>1</v>
      </c>
      <c r="D28" s="14" t="s">
        <v>131</v>
      </c>
      <c r="E28" s="16"/>
    </row>
    <row r="29" spans="1:5" ht="13.5" customHeight="1" x14ac:dyDescent="0.25">
      <c r="A29" s="51" t="s">
        <v>12</v>
      </c>
      <c r="B29" s="71">
        <v>1</v>
      </c>
      <c r="C29" s="31">
        <v>1</v>
      </c>
      <c r="D29" s="14" t="s">
        <v>131</v>
      </c>
      <c r="E29" s="43"/>
    </row>
    <row r="30" spans="1:5" ht="13.5" customHeight="1" x14ac:dyDescent="0.25">
      <c r="A30" s="51" t="s">
        <v>13</v>
      </c>
      <c r="B30" s="71">
        <v>60</v>
      </c>
      <c r="C30" s="31">
        <v>0</v>
      </c>
      <c r="D30" s="14" t="s">
        <v>131</v>
      </c>
      <c r="E30" s="46"/>
    </row>
    <row r="31" spans="1:5" ht="13.5" customHeight="1" x14ac:dyDescent="0.25">
      <c r="A31" s="51" t="s">
        <v>14</v>
      </c>
      <c r="B31" s="71">
        <v>1</v>
      </c>
      <c r="C31" s="31">
        <v>1</v>
      </c>
      <c r="D31" s="14" t="s">
        <v>131</v>
      </c>
      <c r="E31" s="43"/>
    </row>
    <row r="32" spans="1:5" ht="13.5" customHeight="1" x14ac:dyDescent="0.25">
      <c r="A32" s="51" t="s">
        <v>15</v>
      </c>
      <c r="B32" s="71">
        <v>1</v>
      </c>
      <c r="C32" s="31">
        <v>1</v>
      </c>
      <c r="D32" s="14" t="s">
        <v>131</v>
      </c>
      <c r="E32" s="43"/>
    </row>
    <row r="33" spans="1:5" ht="13.5" customHeight="1" thickBot="1" x14ac:dyDescent="0.3">
      <c r="A33" s="52" t="s">
        <v>16</v>
      </c>
      <c r="B33" s="71">
        <v>1</v>
      </c>
      <c r="C33" s="35">
        <v>1</v>
      </c>
      <c r="D33" s="14" t="s">
        <v>131</v>
      </c>
      <c r="E33" s="47"/>
    </row>
    <row r="34" spans="1:5" ht="13.5" customHeight="1" thickBot="1" x14ac:dyDescent="0.3">
      <c r="A34" s="53"/>
      <c r="B34" s="6"/>
      <c r="C34" s="32"/>
      <c r="D34" s="10"/>
      <c r="E34" s="45"/>
    </row>
    <row r="35" spans="1:5" ht="13.5" customHeight="1" thickBot="1" x14ac:dyDescent="0.3">
      <c r="A35" s="23" t="s">
        <v>17</v>
      </c>
      <c r="B35" s="22"/>
      <c r="C35" s="33"/>
      <c r="D35" s="20"/>
      <c r="E35" s="20"/>
    </row>
    <row r="36" spans="1:5" ht="13.5" customHeight="1" x14ac:dyDescent="0.25">
      <c r="A36" s="50" t="s">
        <v>18</v>
      </c>
      <c r="B36" s="70">
        <v>1</v>
      </c>
      <c r="C36" s="194">
        <v>1</v>
      </c>
      <c r="D36" s="14" t="s">
        <v>131</v>
      </c>
      <c r="E36" s="14"/>
    </row>
    <row r="37" spans="1:5" ht="13.5" customHeight="1" x14ac:dyDescent="0.25">
      <c r="A37" s="51" t="s">
        <v>19</v>
      </c>
      <c r="B37" s="71">
        <v>1</v>
      </c>
      <c r="C37" s="195">
        <v>1</v>
      </c>
      <c r="D37" s="14" t="s">
        <v>131</v>
      </c>
      <c r="E37" s="9"/>
    </row>
    <row r="38" spans="1:5" ht="13.5" customHeight="1" x14ac:dyDescent="0.25">
      <c r="A38" s="51" t="s">
        <v>20</v>
      </c>
      <c r="B38" s="71">
        <v>1</v>
      </c>
      <c r="C38" s="195">
        <v>1</v>
      </c>
      <c r="D38" s="14" t="s">
        <v>131</v>
      </c>
      <c r="E38" s="43"/>
    </row>
    <row r="39" spans="1:5" ht="13.5" customHeight="1" x14ac:dyDescent="0.25">
      <c r="A39" s="51" t="s">
        <v>21</v>
      </c>
      <c r="B39" s="71">
        <v>1</v>
      </c>
      <c r="C39" s="31">
        <v>0</v>
      </c>
      <c r="D39" s="14" t="s">
        <v>131</v>
      </c>
      <c r="E39" s="9"/>
    </row>
    <row r="40" spans="1:5" ht="13.5" customHeight="1" x14ac:dyDescent="0.25">
      <c r="A40" s="51" t="s">
        <v>22</v>
      </c>
      <c r="B40" s="71">
        <v>1</v>
      </c>
      <c r="C40" s="194">
        <v>1</v>
      </c>
      <c r="D40" s="14" t="s">
        <v>131</v>
      </c>
      <c r="E40" s="9"/>
    </row>
    <row r="41" spans="1:5" ht="13.5" customHeight="1" x14ac:dyDescent="0.25">
      <c r="A41" s="51" t="s">
        <v>23</v>
      </c>
      <c r="B41" s="71">
        <v>1</v>
      </c>
      <c r="C41" s="195">
        <v>1</v>
      </c>
      <c r="D41" s="14" t="s">
        <v>131</v>
      </c>
      <c r="E41" s="43"/>
    </row>
    <row r="42" spans="1:5" ht="13.5" customHeight="1" x14ac:dyDescent="0.25">
      <c r="A42" s="51" t="s">
        <v>24</v>
      </c>
      <c r="B42" s="70">
        <v>1</v>
      </c>
      <c r="C42" s="195">
        <v>1</v>
      </c>
      <c r="D42" s="14" t="s">
        <v>131</v>
      </c>
      <c r="E42" s="9"/>
    </row>
    <row r="43" spans="1:5" ht="13.5" customHeight="1" thickBot="1" x14ac:dyDescent="0.3">
      <c r="A43" s="52" t="s">
        <v>25</v>
      </c>
      <c r="B43" s="71">
        <v>1</v>
      </c>
      <c r="C43" s="35">
        <v>1</v>
      </c>
      <c r="D43" s="14" t="s">
        <v>131</v>
      </c>
      <c r="E43" s="17"/>
    </row>
    <row r="44" spans="1:5" ht="13.5" customHeight="1" thickBot="1" x14ac:dyDescent="0.3">
      <c r="A44" s="53"/>
      <c r="B44" s="6"/>
      <c r="C44" s="32"/>
      <c r="D44" s="10"/>
      <c r="E44" s="45"/>
    </row>
    <row r="45" spans="1:5" ht="13.5" customHeight="1" thickBot="1" x14ac:dyDescent="0.3">
      <c r="A45" s="23" t="s">
        <v>26</v>
      </c>
      <c r="B45" s="22"/>
      <c r="C45" s="33"/>
      <c r="D45" s="23"/>
      <c r="E45" s="23"/>
    </row>
    <row r="46" spans="1:5" ht="13.5" customHeight="1" x14ac:dyDescent="0.25">
      <c r="A46" s="51" t="s">
        <v>27</v>
      </c>
      <c r="B46" s="70">
        <v>1</v>
      </c>
      <c r="C46" s="31">
        <v>1</v>
      </c>
      <c r="D46" s="14" t="s">
        <v>131</v>
      </c>
      <c r="E46" s="43"/>
    </row>
    <row r="47" spans="1:5" ht="13.5" customHeight="1" x14ac:dyDescent="0.25">
      <c r="A47" s="51" t="s">
        <v>28</v>
      </c>
      <c r="B47" s="71">
        <v>1</v>
      </c>
      <c r="C47" s="31">
        <v>0</v>
      </c>
      <c r="D47" s="14" t="s">
        <v>131</v>
      </c>
      <c r="E47" s="9"/>
    </row>
    <row r="48" spans="1:5" ht="13.5" customHeight="1" x14ac:dyDescent="0.25">
      <c r="A48" s="51" t="s">
        <v>29</v>
      </c>
      <c r="B48" s="71">
        <v>1</v>
      </c>
      <c r="C48" s="195">
        <v>1</v>
      </c>
      <c r="D48" s="14" t="s">
        <v>131</v>
      </c>
      <c r="E48" s="9"/>
    </row>
    <row r="49" spans="1:5" ht="13.5" customHeight="1" x14ac:dyDescent="0.25">
      <c r="A49" s="51" t="s">
        <v>30</v>
      </c>
      <c r="B49" s="71">
        <v>1</v>
      </c>
      <c r="C49" s="195">
        <v>1</v>
      </c>
      <c r="D49" s="14" t="s">
        <v>131</v>
      </c>
      <c r="E49" s="9"/>
    </row>
    <row r="50" spans="1:5" ht="13.5" customHeight="1" x14ac:dyDescent="0.25">
      <c r="A50" s="51" t="s">
        <v>31</v>
      </c>
      <c r="B50" s="71">
        <v>1</v>
      </c>
      <c r="C50" s="195">
        <v>1</v>
      </c>
      <c r="D50" s="14" t="s">
        <v>131</v>
      </c>
      <c r="E50" s="43"/>
    </row>
    <row r="51" spans="1:5" ht="13.5" customHeight="1" x14ac:dyDescent="0.25">
      <c r="A51" s="51" t="s">
        <v>32</v>
      </c>
      <c r="B51" s="71">
        <v>1</v>
      </c>
      <c r="C51" s="195">
        <v>1</v>
      </c>
      <c r="D51" s="14" t="s">
        <v>131</v>
      </c>
      <c r="E51" s="43"/>
    </row>
    <row r="52" spans="1:5" ht="13.5" customHeight="1" x14ac:dyDescent="0.25">
      <c r="A52" s="51" t="s">
        <v>33</v>
      </c>
      <c r="B52" s="70">
        <v>1</v>
      </c>
      <c r="C52" s="194">
        <v>1</v>
      </c>
      <c r="D52" s="14" t="s">
        <v>131</v>
      </c>
      <c r="E52" s="43"/>
    </row>
    <row r="53" spans="1:5" ht="13.5" customHeight="1" x14ac:dyDescent="0.25">
      <c r="A53" s="51" t="s">
        <v>34</v>
      </c>
      <c r="B53" s="71">
        <v>1</v>
      </c>
      <c r="C53" s="195">
        <v>1</v>
      </c>
      <c r="D53" s="14" t="s">
        <v>131</v>
      </c>
      <c r="E53" s="43"/>
    </row>
    <row r="54" spans="1:5" ht="13.5" customHeight="1" x14ac:dyDescent="0.25">
      <c r="A54" s="51" t="s">
        <v>35</v>
      </c>
      <c r="B54" s="70">
        <v>1</v>
      </c>
      <c r="C54" s="194">
        <v>1</v>
      </c>
      <c r="D54" s="14" t="s">
        <v>131</v>
      </c>
      <c r="E54" s="48"/>
    </row>
    <row r="55" spans="1:5" ht="13.5" customHeight="1" x14ac:dyDescent="0.25">
      <c r="A55" s="51" t="s">
        <v>36</v>
      </c>
      <c r="B55" s="71">
        <v>1</v>
      </c>
      <c r="C55" s="195">
        <v>1</v>
      </c>
      <c r="D55" s="14" t="s">
        <v>131</v>
      </c>
      <c r="E55" s="43"/>
    </row>
    <row r="56" spans="1:5" ht="13.5" customHeight="1" x14ac:dyDescent="0.25">
      <c r="A56" s="51" t="s">
        <v>37</v>
      </c>
      <c r="B56" s="71">
        <v>1</v>
      </c>
      <c r="C56" s="31">
        <v>0</v>
      </c>
      <c r="D56" s="14" t="s">
        <v>131</v>
      </c>
      <c r="E56" s="43"/>
    </row>
    <row r="57" spans="1:5" ht="13.5" customHeight="1" thickBot="1" x14ac:dyDescent="0.3">
      <c r="A57" s="51" t="s">
        <v>38</v>
      </c>
      <c r="B57" s="71">
        <v>1</v>
      </c>
      <c r="C57" s="36">
        <v>1</v>
      </c>
      <c r="D57" s="14" t="s">
        <v>131</v>
      </c>
      <c r="E57" s="47"/>
    </row>
    <row r="58" spans="1:5" ht="13.5" customHeight="1" thickBot="1" x14ac:dyDescent="0.3">
      <c r="A58" s="53"/>
      <c r="B58" s="73"/>
      <c r="C58" s="32"/>
      <c r="D58" s="10"/>
      <c r="E58" s="45"/>
    </row>
    <row r="59" spans="1:5" ht="13.5" customHeight="1" thickBot="1" x14ac:dyDescent="0.3">
      <c r="A59" s="23" t="s">
        <v>39</v>
      </c>
      <c r="B59" s="74"/>
      <c r="C59" s="33"/>
      <c r="D59" s="20"/>
      <c r="E59" s="20"/>
    </row>
    <row r="60" spans="1:5" ht="13.5" customHeight="1" x14ac:dyDescent="0.25">
      <c r="A60" s="51" t="s">
        <v>40</v>
      </c>
      <c r="B60" s="70">
        <v>1</v>
      </c>
      <c r="C60" s="194">
        <v>1</v>
      </c>
      <c r="D60" s="14" t="s">
        <v>131</v>
      </c>
      <c r="E60" s="43"/>
    </row>
    <row r="61" spans="1:5" ht="13.5" customHeight="1" x14ac:dyDescent="0.25">
      <c r="A61" s="51" t="s">
        <v>41</v>
      </c>
      <c r="B61" s="71">
        <v>1</v>
      </c>
      <c r="C61" s="195">
        <v>1</v>
      </c>
      <c r="D61" s="14" t="s">
        <v>131</v>
      </c>
      <c r="E61" s="43"/>
    </row>
    <row r="62" spans="1:5" ht="13.5" customHeight="1" x14ac:dyDescent="0.25">
      <c r="A62" s="51" t="s">
        <v>42</v>
      </c>
      <c r="B62" s="71">
        <v>1</v>
      </c>
      <c r="C62" s="195">
        <v>1</v>
      </c>
      <c r="D62" s="14" t="s">
        <v>131</v>
      </c>
      <c r="E62" s="43"/>
    </row>
    <row r="63" spans="1:5" ht="13.5" customHeight="1" x14ac:dyDescent="0.25">
      <c r="A63" s="51" t="s">
        <v>43</v>
      </c>
      <c r="B63" s="71">
        <v>1</v>
      </c>
      <c r="C63" s="195">
        <v>1</v>
      </c>
      <c r="D63" s="14" t="s">
        <v>131</v>
      </c>
      <c r="E63" s="43"/>
    </row>
    <row r="64" spans="1:5" ht="13.5" customHeight="1" x14ac:dyDescent="0.25">
      <c r="A64" s="51" t="s">
        <v>44</v>
      </c>
      <c r="B64" s="71">
        <v>1</v>
      </c>
      <c r="C64" s="195">
        <v>1</v>
      </c>
      <c r="D64" s="14" t="s">
        <v>131</v>
      </c>
      <c r="E64" s="43"/>
    </row>
    <row r="65" spans="1:5" ht="13.5" customHeight="1" thickBot="1" x14ac:dyDescent="0.3">
      <c r="A65" s="52" t="s">
        <v>45</v>
      </c>
      <c r="B65" s="71">
        <v>1</v>
      </c>
      <c r="C65" s="195">
        <v>1</v>
      </c>
      <c r="D65" s="14" t="s">
        <v>131</v>
      </c>
      <c r="E65" s="47"/>
    </row>
    <row r="66" spans="1:5" ht="13.5" customHeight="1" thickBot="1" x14ac:dyDescent="0.3">
      <c r="A66" s="55"/>
      <c r="B66" s="72"/>
      <c r="C66" s="7"/>
      <c r="D66" s="11"/>
      <c r="E66" s="11"/>
    </row>
    <row r="67" spans="1:5" ht="13.5" customHeight="1" thickBot="1" x14ac:dyDescent="0.3">
      <c r="A67" s="27" t="s">
        <v>46</v>
      </c>
      <c r="B67" s="75"/>
      <c r="C67" s="37"/>
      <c r="D67" s="27"/>
      <c r="E67" s="27"/>
    </row>
    <row r="68" spans="1:5" ht="13.5" customHeight="1" x14ac:dyDescent="0.25">
      <c r="A68" s="50" t="s">
        <v>48</v>
      </c>
      <c r="B68" s="70">
        <v>1</v>
      </c>
      <c r="C68" s="194">
        <v>1</v>
      </c>
      <c r="D68" s="14" t="s">
        <v>131</v>
      </c>
      <c r="E68" s="42"/>
    </row>
    <row r="69" spans="1:5" ht="13.5" customHeight="1" x14ac:dyDescent="0.25">
      <c r="A69" s="51" t="s">
        <v>51</v>
      </c>
      <c r="B69" s="82">
        <v>1</v>
      </c>
      <c r="C69" s="197">
        <v>1</v>
      </c>
      <c r="D69" s="14" t="s">
        <v>131</v>
      </c>
      <c r="E69" s="9"/>
    </row>
    <row r="70" spans="1:5" ht="13.5" customHeight="1" x14ac:dyDescent="0.25">
      <c r="A70" s="51" t="s">
        <v>50</v>
      </c>
      <c r="B70" s="71">
        <v>1</v>
      </c>
      <c r="C70" s="195">
        <v>1</v>
      </c>
      <c r="D70" s="14" t="s">
        <v>131</v>
      </c>
      <c r="E70" s="9"/>
    </row>
    <row r="71" spans="1:5" ht="13.5" customHeight="1" x14ac:dyDescent="0.25">
      <c r="A71" s="51" t="s">
        <v>49</v>
      </c>
      <c r="B71" s="71">
        <v>1</v>
      </c>
      <c r="C71" s="195">
        <v>1</v>
      </c>
      <c r="D71" s="14" t="s">
        <v>131</v>
      </c>
      <c r="E71" s="43"/>
    </row>
    <row r="72" spans="1:5" ht="13.5" customHeight="1" thickBot="1" x14ac:dyDescent="0.3">
      <c r="A72" s="52" t="s">
        <v>47</v>
      </c>
      <c r="B72" s="71">
        <v>1</v>
      </c>
      <c r="C72" s="195">
        <v>1</v>
      </c>
      <c r="D72" s="14" t="s">
        <v>131</v>
      </c>
      <c r="E72" s="47"/>
    </row>
    <row r="73" spans="1:5" ht="13.5" customHeight="1" thickBot="1" x14ac:dyDescent="0.3">
      <c r="A73" s="53"/>
      <c r="B73" s="73"/>
      <c r="C73" s="32"/>
      <c r="D73" s="10"/>
      <c r="E73" s="45"/>
    </row>
    <row r="74" spans="1:5" ht="13.5" customHeight="1" thickBot="1" x14ac:dyDescent="0.3">
      <c r="A74" s="27" t="s">
        <v>52</v>
      </c>
      <c r="B74" s="75"/>
      <c r="C74" s="37"/>
      <c r="D74" s="26"/>
      <c r="E74" s="26"/>
    </row>
    <row r="75" spans="1:5" ht="13.5" customHeight="1" x14ac:dyDescent="0.25">
      <c r="A75" s="51" t="s">
        <v>55</v>
      </c>
      <c r="B75" s="70">
        <v>1</v>
      </c>
      <c r="C75" s="194">
        <v>1</v>
      </c>
      <c r="D75" s="14" t="s">
        <v>131</v>
      </c>
      <c r="E75" s="43"/>
    </row>
    <row r="76" spans="1:5" ht="13.5" customHeight="1" x14ac:dyDescent="0.25">
      <c r="A76" s="51" t="s">
        <v>53</v>
      </c>
      <c r="B76" s="71">
        <v>1</v>
      </c>
      <c r="C76" s="195">
        <v>1</v>
      </c>
      <c r="D76" s="14" t="s">
        <v>131</v>
      </c>
      <c r="E76" s="9"/>
    </row>
    <row r="77" spans="1:5" ht="13.5" customHeight="1" x14ac:dyDescent="0.25">
      <c r="A77" s="51" t="s">
        <v>54</v>
      </c>
      <c r="B77" s="71">
        <v>1</v>
      </c>
      <c r="C77" s="195">
        <v>1</v>
      </c>
      <c r="D77" s="14" t="s">
        <v>131</v>
      </c>
      <c r="E77" s="9"/>
    </row>
    <row r="78" spans="1:5" ht="13.5" customHeight="1" x14ac:dyDescent="0.25">
      <c r="A78" s="51" t="s">
        <v>57</v>
      </c>
      <c r="B78" s="71">
        <v>1</v>
      </c>
      <c r="C78" s="195">
        <v>1</v>
      </c>
      <c r="D78" s="14" t="s">
        <v>131</v>
      </c>
      <c r="E78" s="43"/>
    </row>
    <row r="79" spans="1:5" ht="13.5" customHeight="1" x14ac:dyDescent="0.25">
      <c r="A79" s="51" t="s">
        <v>58</v>
      </c>
      <c r="B79" s="71">
        <v>1</v>
      </c>
      <c r="C79" s="195">
        <v>1</v>
      </c>
      <c r="D79" s="14" t="s">
        <v>131</v>
      </c>
      <c r="E79" s="43"/>
    </row>
    <row r="80" spans="1:5" ht="13.5" customHeight="1" thickBot="1" x14ac:dyDescent="0.3">
      <c r="A80" s="52" t="s">
        <v>56</v>
      </c>
      <c r="B80" s="70">
        <v>1</v>
      </c>
      <c r="C80" s="35">
        <v>0</v>
      </c>
      <c r="D80" s="14" t="s">
        <v>131</v>
      </c>
      <c r="E80" s="47"/>
    </row>
    <row r="81" spans="1:9" ht="13.5" customHeight="1" thickBot="1" x14ac:dyDescent="0.3">
      <c r="A81" s="53"/>
      <c r="B81" s="73"/>
      <c r="C81" s="32"/>
      <c r="D81" s="10"/>
      <c r="E81" s="45"/>
    </row>
    <row r="82" spans="1:9" ht="13.5" customHeight="1" thickBot="1" x14ac:dyDescent="0.3">
      <c r="A82" s="27" t="s">
        <v>212</v>
      </c>
      <c r="B82" s="76"/>
      <c r="C82" s="38"/>
      <c r="D82" s="25"/>
      <c r="E82" s="25"/>
    </row>
    <row r="83" spans="1:9" ht="13.5" customHeight="1" x14ac:dyDescent="0.25">
      <c r="A83" s="51" t="s">
        <v>60</v>
      </c>
      <c r="B83" s="71">
        <v>1</v>
      </c>
      <c r="C83" s="195">
        <v>1</v>
      </c>
      <c r="D83" s="14" t="s">
        <v>131</v>
      </c>
      <c r="E83" s="9"/>
    </row>
    <row r="84" spans="1:9" ht="13.5" customHeight="1" x14ac:dyDescent="0.25">
      <c r="A84" s="51" t="s">
        <v>61</v>
      </c>
      <c r="B84" s="71">
        <v>1</v>
      </c>
      <c r="C84" s="195">
        <v>1</v>
      </c>
      <c r="D84" s="14" t="s">
        <v>131</v>
      </c>
      <c r="E84" s="9"/>
    </row>
    <row r="85" spans="1:9" ht="13.5" customHeight="1" x14ac:dyDescent="0.25">
      <c r="A85" s="51" t="s">
        <v>62</v>
      </c>
      <c r="B85" s="71">
        <v>1</v>
      </c>
      <c r="C85" s="195">
        <v>1</v>
      </c>
      <c r="D85" s="14" t="s">
        <v>131</v>
      </c>
      <c r="E85" s="9"/>
    </row>
    <row r="86" spans="1:9" ht="13.5" customHeight="1" x14ac:dyDescent="0.25">
      <c r="A86" s="51" t="s">
        <v>63</v>
      </c>
      <c r="B86" s="71">
        <v>1</v>
      </c>
      <c r="C86" s="31">
        <v>0</v>
      </c>
      <c r="D86" s="14" t="s">
        <v>131</v>
      </c>
      <c r="E86" s="43"/>
    </row>
    <row r="87" spans="1:9" ht="13.5" customHeight="1" x14ac:dyDescent="0.25">
      <c r="A87" s="51" t="s">
        <v>64</v>
      </c>
      <c r="B87" s="71">
        <v>1</v>
      </c>
      <c r="C87" s="31">
        <v>1</v>
      </c>
      <c r="D87" s="14" t="s">
        <v>131</v>
      </c>
      <c r="E87" s="9"/>
    </row>
    <row r="88" spans="1:9" ht="13.5" customHeight="1" x14ac:dyDescent="0.25">
      <c r="A88" s="51"/>
      <c r="B88" s="71"/>
      <c r="C88" s="31"/>
      <c r="D88" s="9"/>
      <c r="E88" s="9"/>
    </row>
    <row r="89" spans="1:9" ht="13.5" customHeight="1" thickBot="1" x14ac:dyDescent="0.3">
      <c r="A89" s="27" t="s">
        <v>65</v>
      </c>
      <c r="B89" s="75"/>
      <c r="C89" s="37"/>
      <c r="D89" s="26"/>
      <c r="E89" s="26"/>
    </row>
    <row r="90" spans="1:9" ht="13.5" customHeight="1" x14ac:dyDescent="0.25">
      <c r="A90" s="51" t="s">
        <v>66</v>
      </c>
      <c r="B90" s="71">
        <v>1</v>
      </c>
      <c r="C90" s="195">
        <v>1</v>
      </c>
      <c r="D90" s="14" t="s">
        <v>131</v>
      </c>
      <c r="E90" s="43"/>
    </row>
    <row r="91" spans="1:9" ht="13.5" customHeight="1" x14ac:dyDescent="0.25">
      <c r="A91" s="51" t="s">
        <v>67</v>
      </c>
      <c r="B91" s="71">
        <v>1</v>
      </c>
      <c r="C91" s="195">
        <v>1</v>
      </c>
      <c r="D91" s="14" t="s">
        <v>131</v>
      </c>
      <c r="E91" s="43"/>
    </row>
    <row r="92" spans="1:9" ht="13.5" customHeight="1" x14ac:dyDescent="0.25">
      <c r="A92" s="51" t="s">
        <v>68</v>
      </c>
      <c r="B92" s="71">
        <v>1</v>
      </c>
      <c r="C92" s="195">
        <v>1</v>
      </c>
      <c r="D92" s="14" t="s">
        <v>131</v>
      </c>
      <c r="E92" s="43"/>
    </row>
    <row r="93" spans="1:9" ht="13.5" customHeight="1" x14ac:dyDescent="0.25">
      <c r="A93" s="51" t="s">
        <v>69</v>
      </c>
      <c r="B93" s="71">
        <v>1</v>
      </c>
      <c r="C93" s="195">
        <v>1</v>
      </c>
      <c r="D93" s="14" t="s">
        <v>131</v>
      </c>
      <c r="E93" s="9"/>
    </row>
    <row r="94" spans="1:9" ht="13.5" customHeight="1" thickBot="1" x14ac:dyDescent="0.3">
      <c r="A94" s="52" t="s">
        <v>70</v>
      </c>
      <c r="B94" s="71">
        <v>1</v>
      </c>
      <c r="C94" s="195">
        <v>1</v>
      </c>
      <c r="D94" s="14" t="s">
        <v>131</v>
      </c>
      <c r="E94" s="47"/>
      <c r="I94" s="2" t="s">
        <v>71</v>
      </c>
    </row>
    <row r="95" spans="1:9" ht="9.75" customHeight="1" thickBot="1" x14ac:dyDescent="0.3">
      <c r="A95" s="193"/>
      <c r="B95" s="196"/>
      <c r="C95" s="190"/>
      <c r="D95" s="184"/>
      <c r="E95" s="192"/>
    </row>
    <row r="96" spans="1:9" ht="15.75" thickBot="1" x14ac:dyDescent="0.3">
      <c r="A96" s="187" t="s">
        <v>72</v>
      </c>
      <c r="B96" s="158">
        <v>1</v>
      </c>
      <c r="C96" s="191">
        <v>1</v>
      </c>
      <c r="D96" s="186" t="s">
        <v>131</v>
      </c>
      <c r="E96" s="186" t="s">
        <v>263</v>
      </c>
    </row>
    <row r="97" spans="1:2" x14ac:dyDescent="0.25">
      <c r="A97" s="3" t="s">
        <v>262</v>
      </c>
      <c r="B97" s="3"/>
    </row>
    <row r="98" spans="1:2" x14ac:dyDescent="0.25">
      <c r="A98" s="3"/>
    </row>
    <row r="99" spans="1:2" x14ac:dyDescent="0.25">
      <c r="A99" s="40"/>
      <c r="B99" s="40"/>
    </row>
  </sheetData>
  <mergeCells count="13">
    <mergeCell ref="A13:E13"/>
    <mergeCell ref="A1:E1"/>
    <mergeCell ref="A2:E2"/>
    <mergeCell ref="A3:E3"/>
    <mergeCell ref="A4:E4"/>
    <mergeCell ref="A5:E5"/>
    <mergeCell ref="A6:E6"/>
    <mergeCell ref="A7:E7"/>
    <mergeCell ref="A8:E8"/>
    <mergeCell ref="A9:E9"/>
    <mergeCell ref="A10:E10"/>
    <mergeCell ref="A12:E12"/>
    <mergeCell ref="A11:E11"/>
  </mergeCells>
  <pageMargins left="0.51181102362204722" right="0.24" top="0.34" bottom="0.28000000000000003" header="0.17" footer="0.17"/>
  <pageSetup paperSize="9" scale="5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00"/>
  <sheetViews>
    <sheetView view="pageBreakPreview" zoomScale="110" zoomScaleNormal="160" zoomScaleSheetLayoutView="110" workbookViewId="0">
      <selection activeCell="F26" sqref="F26"/>
    </sheetView>
  </sheetViews>
  <sheetFormatPr defaultColWidth="30.85546875" defaultRowHeight="15" x14ac:dyDescent="0.25"/>
  <cols>
    <col min="1" max="1" width="38.5703125" customWidth="1"/>
    <col min="2" max="2" width="15.140625" customWidth="1"/>
    <col min="3" max="3" width="13.28515625" customWidth="1"/>
    <col min="4" max="4" width="13.7109375" customWidth="1"/>
    <col min="5" max="5" width="48" customWidth="1"/>
  </cols>
  <sheetData>
    <row r="1" spans="1:10" x14ac:dyDescent="0.25">
      <c r="A1" s="200" t="s">
        <v>73</v>
      </c>
      <c r="B1" s="200"/>
      <c r="C1" s="200"/>
      <c r="D1" s="200"/>
      <c r="E1" s="200"/>
      <c r="F1" s="1"/>
      <c r="G1" s="1"/>
      <c r="H1" s="1"/>
    </row>
    <row r="2" spans="1:10" x14ac:dyDescent="0.25">
      <c r="A2" s="200" t="s">
        <v>74</v>
      </c>
      <c r="B2" s="200"/>
      <c r="C2" s="200"/>
      <c r="D2" s="200"/>
      <c r="E2" s="200"/>
      <c r="F2" s="1"/>
      <c r="G2" s="1"/>
      <c r="H2" s="1"/>
    </row>
    <row r="3" spans="1:10" ht="9" customHeight="1" x14ac:dyDescent="0.25">
      <c r="A3" s="201"/>
      <c r="B3" s="201"/>
      <c r="C3" s="201"/>
      <c r="D3" s="201"/>
      <c r="E3" s="201"/>
      <c r="F3" s="28"/>
      <c r="G3" s="28"/>
      <c r="H3" s="28"/>
    </row>
    <row r="4" spans="1:10" x14ac:dyDescent="0.25">
      <c r="A4" s="200" t="s">
        <v>99</v>
      </c>
      <c r="B4" s="200"/>
      <c r="C4" s="200"/>
      <c r="D4" s="200"/>
      <c r="E4" s="200"/>
      <c r="F4" s="28"/>
      <c r="G4" s="28"/>
      <c r="H4" s="28"/>
    </row>
    <row r="5" spans="1:10" ht="9" customHeight="1" x14ac:dyDescent="0.25">
      <c r="A5" s="203"/>
      <c r="B5" s="203"/>
      <c r="C5" s="203"/>
      <c r="D5" s="203"/>
      <c r="E5" s="203"/>
      <c r="F5" s="28"/>
      <c r="G5" s="28"/>
      <c r="H5" s="28"/>
    </row>
    <row r="6" spans="1:10" ht="39.75" customHeight="1" x14ac:dyDescent="0.25">
      <c r="A6" s="202" t="s">
        <v>75</v>
      </c>
      <c r="B6" s="202"/>
      <c r="C6" s="202"/>
      <c r="D6" s="202"/>
      <c r="E6" s="202"/>
      <c r="F6" s="41"/>
      <c r="G6" s="41"/>
      <c r="H6" s="41"/>
      <c r="I6" s="41"/>
      <c r="J6" s="4"/>
    </row>
    <row r="7" spans="1:10" ht="11.25" customHeight="1" x14ac:dyDescent="0.25">
      <c r="A7" s="204"/>
      <c r="B7" s="204"/>
      <c r="C7" s="204"/>
      <c r="D7" s="204"/>
      <c r="E7" s="204"/>
      <c r="F7" s="4"/>
      <c r="G7" s="4"/>
      <c r="H7" s="4"/>
      <c r="I7" s="4"/>
      <c r="J7" s="4"/>
    </row>
    <row r="8" spans="1:10" ht="26.25" customHeight="1" x14ac:dyDescent="0.25">
      <c r="A8" s="202" t="s">
        <v>76</v>
      </c>
      <c r="B8" s="202"/>
      <c r="C8" s="202"/>
      <c r="D8" s="202"/>
      <c r="E8" s="202"/>
      <c r="F8" s="4"/>
      <c r="G8" s="4"/>
      <c r="H8" s="4"/>
      <c r="I8" s="4"/>
      <c r="J8" s="4"/>
    </row>
    <row r="9" spans="1:10" ht="13.5" customHeight="1" x14ac:dyDescent="0.25">
      <c r="A9" s="202"/>
      <c r="B9" s="202"/>
      <c r="C9" s="202"/>
      <c r="D9" s="202"/>
      <c r="E9" s="202"/>
      <c r="F9" s="4"/>
      <c r="G9" s="4"/>
      <c r="H9" s="4"/>
      <c r="I9" s="4"/>
      <c r="J9" s="4"/>
    </row>
    <row r="10" spans="1:10" ht="13.5" customHeight="1" x14ac:dyDescent="0.25">
      <c r="A10" s="198" t="s">
        <v>87</v>
      </c>
      <c r="B10" s="198"/>
      <c r="C10" s="198"/>
      <c r="D10" s="198"/>
      <c r="E10" s="198"/>
      <c r="F10" s="4"/>
      <c r="G10" s="4"/>
      <c r="H10" s="4"/>
      <c r="I10" s="4"/>
      <c r="J10" s="4"/>
    </row>
    <row r="11" spans="1:10" ht="13.5" customHeight="1" x14ac:dyDescent="0.25">
      <c r="A11" s="198" t="s">
        <v>207</v>
      </c>
      <c r="B11" s="198"/>
      <c r="C11" s="198"/>
      <c r="D11" s="198"/>
      <c r="E11" s="198"/>
      <c r="F11" s="4"/>
      <c r="G11" s="4"/>
      <c r="H11" s="4"/>
      <c r="I11" s="4"/>
      <c r="J11" s="4"/>
    </row>
    <row r="12" spans="1:10" ht="17.25" customHeight="1" x14ac:dyDescent="0.25">
      <c r="A12" s="198" t="s">
        <v>134</v>
      </c>
      <c r="B12" s="198"/>
      <c r="C12" s="198"/>
      <c r="D12" s="198"/>
      <c r="E12" s="198"/>
      <c r="F12" s="4"/>
      <c r="G12" s="4"/>
      <c r="H12" s="4"/>
      <c r="I12" s="4"/>
      <c r="J12" s="4"/>
    </row>
    <row r="13" spans="1:10" ht="12.75" customHeight="1" thickBot="1" x14ac:dyDescent="0.3">
      <c r="A13" s="199"/>
      <c r="B13" s="199"/>
      <c r="C13" s="199"/>
      <c r="D13" s="199"/>
      <c r="E13" s="199"/>
    </row>
    <row r="14" spans="1:10" ht="65.25" customHeight="1" thickBot="1" x14ac:dyDescent="0.3">
      <c r="A14" s="88" t="s">
        <v>77</v>
      </c>
      <c r="B14" s="89" t="s">
        <v>81</v>
      </c>
      <c r="C14" s="89" t="s">
        <v>79</v>
      </c>
      <c r="D14" s="90" t="s">
        <v>80</v>
      </c>
      <c r="E14" s="90" t="s">
        <v>133</v>
      </c>
    </row>
    <row r="15" spans="1:10" ht="7.5" customHeight="1" thickBot="1" x14ac:dyDescent="0.3">
      <c r="A15" s="51"/>
      <c r="B15" s="5"/>
      <c r="C15" s="31"/>
      <c r="D15" s="9"/>
      <c r="E15" s="9"/>
    </row>
    <row r="16" spans="1:10" ht="15.75" thickBot="1" x14ac:dyDescent="0.3">
      <c r="A16" s="19" t="s">
        <v>0</v>
      </c>
      <c r="B16" s="21"/>
      <c r="C16" s="94">
        <v>20.386019029413045</v>
      </c>
      <c r="D16" s="19" t="s">
        <v>84</v>
      </c>
      <c r="E16" s="19"/>
    </row>
    <row r="17" spans="1:5" ht="13.5" customHeight="1" x14ac:dyDescent="0.25">
      <c r="A17" s="50" t="s">
        <v>1</v>
      </c>
      <c r="B17" s="59">
        <v>40</v>
      </c>
      <c r="C17" s="59">
        <v>24.209575429087625</v>
      </c>
      <c r="D17" s="14" t="s">
        <v>84</v>
      </c>
      <c r="E17" s="42"/>
    </row>
    <row r="18" spans="1:5" ht="13.5" customHeight="1" x14ac:dyDescent="0.25">
      <c r="A18" s="51" t="s">
        <v>2</v>
      </c>
      <c r="B18" s="60">
        <v>20</v>
      </c>
      <c r="C18" s="60">
        <v>13.072501390691638</v>
      </c>
      <c r="D18" s="14" t="s">
        <v>84</v>
      </c>
      <c r="E18" s="9"/>
    </row>
    <row r="19" spans="1:5" ht="13.5" customHeight="1" x14ac:dyDescent="0.25">
      <c r="A19" s="51" t="s">
        <v>3</v>
      </c>
      <c r="B19" s="60">
        <v>85</v>
      </c>
      <c r="C19" s="60">
        <v>93.128390596745021</v>
      </c>
      <c r="D19" s="14" t="s">
        <v>84</v>
      </c>
      <c r="E19" s="43"/>
    </row>
    <row r="20" spans="1:5" ht="13.5" customHeight="1" x14ac:dyDescent="0.25">
      <c r="A20" s="51" t="s">
        <v>4</v>
      </c>
      <c r="B20" s="60">
        <v>11.72</v>
      </c>
      <c r="C20" s="60">
        <v>25.648228176318067</v>
      </c>
      <c r="D20" s="14" t="s">
        <v>84</v>
      </c>
      <c r="E20" s="43"/>
    </row>
    <row r="21" spans="1:5" ht="13.5" customHeight="1" x14ac:dyDescent="0.25">
      <c r="A21" s="51" t="s">
        <v>5</v>
      </c>
      <c r="B21" s="60">
        <v>20</v>
      </c>
      <c r="C21" s="60">
        <v>100</v>
      </c>
      <c r="D21" s="14" t="s">
        <v>84</v>
      </c>
      <c r="E21" s="9"/>
    </row>
    <row r="22" spans="1:5" ht="13.5" customHeight="1" x14ac:dyDescent="0.25">
      <c r="A22" s="51" t="s">
        <v>6</v>
      </c>
      <c r="B22" s="60">
        <v>7</v>
      </c>
      <c r="C22" s="60">
        <v>26.175687666370894</v>
      </c>
      <c r="D22" s="14" t="s">
        <v>84</v>
      </c>
      <c r="E22" s="43"/>
    </row>
    <row r="23" spans="1:5" ht="13.5" customHeight="1" x14ac:dyDescent="0.25">
      <c r="A23" s="51" t="s">
        <v>7</v>
      </c>
      <c r="B23" s="60">
        <v>7</v>
      </c>
      <c r="C23" s="60">
        <v>20.28696691909127</v>
      </c>
      <c r="D23" s="14" t="s">
        <v>84</v>
      </c>
      <c r="E23" s="43"/>
    </row>
    <row r="24" spans="1:5" ht="13.5" customHeight="1" x14ac:dyDescent="0.25">
      <c r="A24" s="50" t="s">
        <v>8</v>
      </c>
      <c r="B24" s="59">
        <v>15</v>
      </c>
      <c r="C24" s="59">
        <v>10.683926492892667</v>
      </c>
      <c r="D24" s="14" t="s">
        <v>84</v>
      </c>
      <c r="E24" s="43"/>
    </row>
    <row r="25" spans="1:5" ht="13.5" customHeight="1" thickBot="1" x14ac:dyDescent="0.3">
      <c r="A25" s="52" t="s">
        <v>9</v>
      </c>
      <c r="B25" s="61">
        <v>0.05</v>
      </c>
      <c r="C25" s="61">
        <v>39.941983122362871</v>
      </c>
      <c r="D25" s="14" t="s">
        <v>84</v>
      </c>
      <c r="E25" s="44"/>
    </row>
    <row r="26" spans="1:5" ht="13.5" customHeight="1" thickBot="1" x14ac:dyDescent="0.3">
      <c r="A26" s="53"/>
      <c r="B26" s="6"/>
      <c r="C26" s="32"/>
      <c r="D26" s="45"/>
      <c r="E26" s="6"/>
    </row>
    <row r="27" spans="1:5" ht="13.5" customHeight="1" thickBot="1" x14ac:dyDescent="0.3">
      <c r="A27" s="23" t="s">
        <v>10</v>
      </c>
      <c r="B27" s="22"/>
      <c r="C27" s="95">
        <v>27.005602954284985</v>
      </c>
      <c r="D27" s="20" t="s">
        <v>84</v>
      </c>
      <c r="E27" s="20"/>
    </row>
    <row r="28" spans="1:5" ht="13.5" customHeight="1" x14ac:dyDescent="0.25">
      <c r="A28" s="54" t="s">
        <v>11</v>
      </c>
      <c r="B28" s="59">
        <v>22</v>
      </c>
      <c r="C28" s="96">
        <v>21.770682148040638</v>
      </c>
      <c r="D28" s="14" t="s">
        <v>84</v>
      </c>
      <c r="E28" s="16"/>
    </row>
    <row r="29" spans="1:5" ht="13.5" customHeight="1" x14ac:dyDescent="0.25">
      <c r="A29" s="51" t="s">
        <v>12</v>
      </c>
      <c r="B29" s="60">
        <v>15</v>
      </c>
      <c r="C29" s="60">
        <v>16.466826538768984</v>
      </c>
      <c r="D29" s="14" t="s">
        <v>84</v>
      </c>
      <c r="E29" s="43"/>
    </row>
    <row r="30" spans="1:5" ht="13.5" customHeight="1" x14ac:dyDescent="0.25">
      <c r="A30" s="51" t="s">
        <v>13</v>
      </c>
      <c r="B30" s="60">
        <v>7</v>
      </c>
      <c r="C30" s="60">
        <v>0</v>
      </c>
      <c r="D30" s="14" t="s">
        <v>84</v>
      </c>
      <c r="E30" s="46"/>
    </row>
    <row r="31" spans="1:5" ht="13.5" customHeight="1" x14ac:dyDescent="0.25">
      <c r="A31" s="51" t="s">
        <v>14</v>
      </c>
      <c r="B31" s="60">
        <v>35</v>
      </c>
      <c r="C31" s="60">
        <v>40.28776978417266</v>
      </c>
      <c r="D31" s="14" t="s">
        <v>84</v>
      </c>
      <c r="E31" s="43"/>
    </row>
    <row r="32" spans="1:5" ht="13.5" customHeight="1" x14ac:dyDescent="0.25">
      <c r="A32" s="51" t="s">
        <v>15</v>
      </c>
      <c r="B32" s="60">
        <v>28</v>
      </c>
      <c r="C32" s="60">
        <v>26.98236069897791</v>
      </c>
      <c r="D32" s="14" t="s">
        <v>84</v>
      </c>
      <c r="E32" s="43"/>
    </row>
    <row r="33" spans="1:5" ht="13.5" customHeight="1" thickBot="1" x14ac:dyDescent="0.3">
      <c r="A33" s="52" t="s">
        <v>16</v>
      </c>
      <c r="B33" s="60">
        <v>42.47</v>
      </c>
      <c r="C33" s="97">
        <v>29.687924016282224</v>
      </c>
      <c r="D33" s="14" t="s">
        <v>84</v>
      </c>
      <c r="E33" s="47"/>
    </row>
    <row r="34" spans="1:5" ht="13.5" customHeight="1" thickBot="1" x14ac:dyDescent="0.3">
      <c r="A34" s="53"/>
      <c r="B34" s="6"/>
      <c r="C34" s="32"/>
      <c r="D34" s="45"/>
      <c r="E34" s="45"/>
    </row>
    <row r="35" spans="1:5" ht="13.5" customHeight="1" thickBot="1" x14ac:dyDescent="0.3">
      <c r="A35" s="23" t="s">
        <v>17</v>
      </c>
      <c r="B35" s="22"/>
      <c r="C35" s="95">
        <v>48.83693379790941</v>
      </c>
      <c r="D35" s="20"/>
      <c r="E35" s="20"/>
    </row>
    <row r="36" spans="1:5" ht="13.5" customHeight="1" x14ac:dyDescent="0.25">
      <c r="A36" s="50" t="s">
        <v>18</v>
      </c>
      <c r="B36" s="59">
        <v>5</v>
      </c>
      <c r="C36" s="59">
        <v>3.7856525496974935</v>
      </c>
      <c r="D36" s="14" t="s">
        <v>84</v>
      </c>
      <c r="E36" s="14"/>
    </row>
    <row r="37" spans="1:5" ht="13.5" customHeight="1" x14ac:dyDescent="0.25">
      <c r="A37" s="51" t="s">
        <v>19</v>
      </c>
      <c r="B37" s="60">
        <v>10</v>
      </c>
      <c r="C37" s="60">
        <v>18.186003683241253</v>
      </c>
      <c r="D37" s="14" t="s">
        <v>84</v>
      </c>
      <c r="E37" s="9"/>
    </row>
    <row r="38" spans="1:5" ht="13.5" customHeight="1" x14ac:dyDescent="0.25">
      <c r="A38" s="51" t="s">
        <v>20</v>
      </c>
      <c r="B38" s="60">
        <v>17</v>
      </c>
      <c r="C38" s="60">
        <v>0</v>
      </c>
      <c r="D38" s="14" t="s">
        <v>84</v>
      </c>
      <c r="E38" s="43"/>
    </row>
    <row r="39" spans="1:5" ht="13.5" customHeight="1" x14ac:dyDescent="0.25">
      <c r="A39" s="51" t="s">
        <v>21</v>
      </c>
      <c r="B39" s="60">
        <v>13.9</v>
      </c>
      <c r="C39" s="60">
        <v>17.826384142173616</v>
      </c>
      <c r="D39" s="14" t="s">
        <v>84</v>
      </c>
      <c r="E39" s="9"/>
    </row>
    <row r="40" spans="1:5" ht="13.5" customHeight="1" x14ac:dyDescent="0.25">
      <c r="A40" s="51" t="s">
        <v>22</v>
      </c>
      <c r="B40" s="60">
        <v>20</v>
      </c>
      <c r="C40" s="60">
        <v>1.6176891446129746</v>
      </c>
      <c r="D40" s="14" t="s">
        <v>84</v>
      </c>
      <c r="E40" s="9"/>
    </row>
    <row r="41" spans="1:5" ht="13.5" customHeight="1" x14ac:dyDescent="0.25">
      <c r="A41" s="51" t="s">
        <v>23</v>
      </c>
      <c r="B41" s="60">
        <v>20</v>
      </c>
      <c r="C41" s="60">
        <v>40.528634361233479</v>
      </c>
      <c r="D41" s="14" t="s">
        <v>84</v>
      </c>
      <c r="E41" s="43"/>
    </row>
    <row r="42" spans="1:5" ht="13.5" customHeight="1" x14ac:dyDescent="0.25">
      <c r="A42" s="51" t="s">
        <v>24</v>
      </c>
      <c r="B42" s="59">
        <v>18</v>
      </c>
      <c r="C42" s="60">
        <v>97.196962818901625</v>
      </c>
      <c r="D42" s="14" t="s">
        <v>84</v>
      </c>
      <c r="E42" s="9"/>
    </row>
    <row r="43" spans="1:5" ht="13.5" customHeight="1" thickBot="1" x14ac:dyDescent="0.3">
      <c r="A43" s="52" t="s">
        <v>25</v>
      </c>
      <c r="B43" s="60">
        <v>33.39</v>
      </c>
      <c r="C43" s="97">
        <v>26.088063120386867</v>
      </c>
      <c r="D43" s="14" t="s">
        <v>84</v>
      </c>
      <c r="E43" s="17"/>
    </row>
    <row r="44" spans="1:5" ht="13.5" customHeight="1" thickBot="1" x14ac:dyDescent="0.3">
      <c r="A44" s="53"/>
      <c r="B44" s="6"/>
      <c r="C44" s="32"/>
      <c r="D44" s="45"/>
      <c r="E44" s="45"/>
    </row>
    <row r="45" spans="1:5" ht="29.25" customHeight="1" thickBot="1" x14ac:dyDescent="0.3">
      <c r="A45" s="146" t="s">
        <v>213</v>
      </c>
      <c r="B45" s="22"/>
      <c r="C45" s="95">
        <v>5.7835642430060306</v>
      </c>
      <c r="D45" s="23" t="s">
        <v>84</v>
      </c>
      <c r="E45" s="23"/>
    </row>
    <row r="46" spans="1:5" ht="13.5" customHeight="1" x14ac:dyDescent="0.25">
      <c r="A46" s="51" t="s">
        <v>27</v>
      </c>
      <c r="B46" s="59">
        <v>8.5</v>
      </c>
      <c r="C46" s="60">
        <v>14.666555933892534</v>
      </c>
      <c r="D46" s="14" t="s">
        <v>84</v>
      </c>
      <c r="E46" s="43"/>
    </row>
    <row r="47" spans="1:5" ht="13.5" customHeight="1" x14ac:dyDescent="0.25">
      <c r="A47" s="51" t="s">
        <v>28</v>
      </c>
      <c r="B47" s="60">
        <v>13.98</v>
      </c>
      <c r="C47" s="60">
        <v>0</v>
      </c>
      <c r="D47" s="14" t="s">
        <v>84</v>
      </c>
      <c r="E47" s="9"/>
    </row>
    <row r="48" spans="1:5" ht="13.5" customHeight="1" x14ac:dyDescent="0.25">
      <c r="A48" s="51" t="s">
        <v>29</v>
      </c>
      <c r="B48" s="60">
        <v>23</v>
      </c>
      <c r="C48" s="60">
        <v>26.070268674343076</v>
      </c>
      <c r="D48" s="14" t="s">
        <v>84</v>
      </c>
      <c r="E48" s="9"/>
    </row>
    <row r="49" spans="1:5" ht="13.5" customHeight="1" x14ac:dyDescent="0.25">
      <c r="A49" s="51" t="s">
        <v>30</v>
      </c>
      <c r="B49" s="60">
        <v>19</v>
      </c>
      <c r="C49" s="60">
        <v>25.362588322796579</v>
      </c>
      <c r="D49" s="14" t="s">
        <v>84</v>
      </c>
      <c r="E49" s="9"/>
    </row>
    <row r="50" spans="1:5" ht="13.5" customHeight="1" x14ac:dyDescent="0.25">
      <c r="A50" s="51" t="s">
        <v>31</v>
      </c>
      <c r="B50" s="60">
        <v>7</v>
      </c>
      <c r="C50" s="60">
        <v>6.5447685386736332</v>
      </c>
      <c r="D50" s="14" t="s">
        <v>84</v>
      </c>
      <c r="E50" s="43"/>
    </row>
    <row r="51" spans="1:5" ht="13.5" customHeight="1" x14ac:dyDescent="0.25">
      <c r="A51" s="51" t="s">
        <v>32</v>
      </c>
      <c r="B51" s="60">
        <v>18</v>
      </c>
      <c r="C51" s="60">
        <v>25.857142857142858</v>
      </c>
      <c r="D51" s="14" t="s">
        <v>84</v>
      </c>
      <c r="E51" s="43"/>
    </row>
    <row r="52" spans="1:5" ht="13.5" customHeight="1" x14ac:dyDescent="0.25">
      <c r="A52" s="51" t="s">
        <v>33</v>
      </c>
      <c r="B52" s="59">
        <v>4</v>
      </c>
      <c r="C52" s="60">
        <v>4.8848706329123299</v>
      </c>
      <c r="D52" s="14" t="s">
        <v>84</v>
      </c>
      <c r="E52" s="43"/>
    </row>
    <row r="53" spans="1:5" ht="13.5" customHeight="1" x14ac:dyDescent="0.25">
      <c r="A53" s="51" t="s">
        <v>34</v>
      </c>
      <c r="B53" s="60">
        <v>3</v>
      </c>
      <c r="C53" s="60">
        <v>18.355441905066325</v>
      </c>
      <c r="D53" s="14" t="s">
        <v>84</v>
      </c>
      <c r="E53" s="43"/>
    </row>
    <row r="54" spans="1:5" ht="13.5" customHeight="1" x14ac:dyDescent="0.25">
      <c r="A54" s="51" t="s">
        <v>35</v>
      </c>
      <c r="B54" s="59">
        <v>8.5</v>
      </c>
      <c r="C54" s="98">
        <v>12.142682628878573</v>
      </c>
      <c r="D54" s="14" t="s">
        <v>84</v>
      </c>
      <c r="E54" s="48"/>
    </row>
    <row r="55" spans="1:5" ht="13.5" customHeight="1" x14ac:dyDescent="0.25">
      <c r="A55" s="51" t="s">
        <v>36</v>
      </c>
      <c r="B55" s="60">
        <v>9</v>
      </c>
      <c r="C55" s="60">
        <v>18.394087014950443</v>
      </c>
      <c r="D55" s="14" t="s">
        <v>84</v>
      </c>
      <c r="E55" s="43"/>
    </row>
    <row r="56" spans="1:5" ht="13.5" customHeight="1" x14ac:dyDescent="0.25">
      <c r="A56" s="51" t="s">
        <v>37</v>
      </c>
      <c r="B56" s="60">
        <v>5</v>
      </c>
      <c r="C56" s="60">
        <v>23.690685413005273</v>
      </c>
      <c r="D56" s="14" t="s">
        <v>84</v>
      </c>
      <c r="E56" s="43"/>
    </row>
    <row r="57" spans="1:5" ht="13.5" customHeight="1" thickBot="1" x14ac:dyDescent="0.3">
      <c r="A57" s="51" t="s">
        <v>38</v>
      </c>
      <c r="B57" s="60">
        <v>7</v>
      </c>
      <c r="C57" s="98">
        <v>8.4752035529237606</v>
      </c>
      <c r="D57" s="14" t="s">
        <v>84</v>
      </c>
      <c r="E57" s="47"/>
    </row>
    <row r="58" spans="1:5" ht="13.5" customHeight="1" thickBot="1" x14ac:dyDescent="0.3">
      <c r="A58" s="53"/>
      <c r="B58" s="6"/>
      <c r="C58" s="32"/>
      <c r="D58" s="14"/>
      <c r="E58" s="45"/>
    </row>
    <row r="59" spans="1:5" ht="13.5" customHeight="1" thickBot="1" x14ac:dyDescent="0.3">
      <c r="A59" s="23" t="s">
        <v>39</v>
      </c>
      <c r="B59" s="22"/>
      <c r="C59" s="95">
        <v>18.177236624601861</v>
      </c>
      <c r="D59" s="14" t="s">
        <v>84</v>
      </c>
      <c r="E59" s="20"/>
    </row>
    <row r="60" spans="1:5" ht="13.5" customHeight="1" x14ac:dyDescent="0.25">
      <c r="A60" s="51" t="s">
        <v>40</v>
      </c>
      <c r="B60" s="59">
        <v>18</v>
      </c>
      <c r="C60" s="60">
        <v>19.082568807339449</v>
      </c>
      <c r="D60" s="14" t="s">
        <v>84</v>
      </c>
      <c r="E60" s="43"/>
    </row>
    <row r="61" spans="1:5" ht="13.5" customHeight="1" x14ac:dyDescent="0.25">
      <c r="A61" s="51" t="s">
        <v>41</v>
      </c>
      <c r="B61" s="60">
        <v>10</v>
      </c>
      <c r="C61" s="60">
        <v>4.832631345599645</v>
      </c>
      <c r="D61" s="14" t="s">
        <v>84</v>
      </c>
      <c r="E61" s="43"/>
    </row>
    <row r="62" spans="1:5" ht="13.5" customHeight="1" x14ac:dyDescent="0.25">
      <c r="A62" s="51" t="s">
        <v>42</v>
      </c>
      <c r="B62" s="60">
        <v>30</v>
      </c>
      <c r="C62" s="60">
        <v>15.45603495357728</v>
      </c>
      <c r="D62" s="14" t="s">
        <v>84</v>
      </c>
      <c r="E62" s="43"/>
    </row>
    <row r="63" spans="1:5" ht="13.5" customHeight="1" x14ac:dyDescent="0.25">
      <c r="A63" s="51" t="s">
        <v>43</v>
      </c>
      <c r="B63" s="60">
        <v>18</v>
      </c>
      <c r="C63" s="60">
        <v>22.879078694817657</v>
      </c>
      <c r="D63" s="14" t="s">
        <v>84</v>
      </c>
      <c r="E63" s="43"/>
    </row>
    <row r="64" spans="1:5" ht="13.5" customHeight="1" x14ac:dyDescent="0.25">
      <c r="A64" s="51" t="s">
        <v>44</v>
      </c>
      <c r="B64" s="60">
        <v>7</v>
      </c>
      <c r="C64" s="60">
        <v>25.075528700906347</v>
      </c>
      <c r="D64" s="14" t="s">
        <v>84</v>
      </c>
      <c r="E64" s="43"/>
    </row>
    <row r="65" spans="1:5" ht="13.5" customHeight="1" thickBot="1" x14ac:dyDescent="0.3">
      <c r="A65" s="52" t="s">
        <v>45</v>
      </c>
      <c r="B65" s="60">
        <v>25</v>
      </c>
      <c r="C65" s="97">
        <v>17.805907172995781</v>
      </c>
      <c r="D65" s="14" t="s">
        <v>84</v>
      </c>
      <c r="E65" s="47"/>
    </row>
    <row r="66" spans="1:5" ht="13.5" customHeight="1" thickBot="1" x14ac:dyDescent="0.3">
      <c r="A66" s="55"/>
      <c r="B66" s="7"/>
      <c r="C66" s="7"/>
      <c r="D66" s="11"/>
      <c r="E66" s="11"/>
    </row>
    <row r="67" spans="1:5" ht="13.5" customHeight="1" thickBot="1" x14ac:dyDescent="0.3">
      <c r="A67" s="27" t="s">
        <v>46</v>
      </c>
      <c r="B67" s="24"/>
      <c r="C67" s="99">
        <v>25.079667531784882</v>
      </c>
      <c r="D67" s="27"/>
      <c r="E67" s="27"/>
    </row>
    <row r="68" spans="1:5" ht="13.5" customHeight="1" x14ac:dyDescent="0.25">
      <c r="A68" s="50" t="s">
        <v>48</v>
      </c>
      <c r="B68" s="59">
        <v>58.88</v>
      </c>
      <c r="C68" s="59">
        <v>57.58885686839578</v>
      </c>
      <c r="D68" s="14" t="s">
        <v>84</v>
      </c>
      <c r="E68" s="42"/>
    </row>
    <row r="69" spans="1:5" ht="13.5" customHeight="1" x14ac:dyDescent="0.25">
      <c r="A69" s="51" t="s">
        <v>51</v>
      </c>
      <c r="B69" s="60">
        <v>18</v>
      </c>
      <c r="C69" s="60">
        <v>1.2722646310432568</v>
      </c>
      <c r="D69" s="14" t="s">
        <v>84</v>
      </c>
      <c r="E69" s="9"/>
    </row>
    <row r="70" spans="1:5" ht="13.5" customHeight="1" x14ac:dyDescent="0.25">
      <c r="A70" s="51" t="s">
        <v>50</v>
      </c>
      <c r="B70" s="60">
        <v>18</v>
      </c>
      <c r="C70" s="60">
        <v>18.808055898068229</v>
      </c>
      <c r="D70" s="14" t="s">
        <v>84</v>
      </c>
      <c r="E70" s="9"/>
    </row>
    <row r="71" spans="1:5" ht="13.5" customHeight="1" x14ac:dyDescent="0.25">
      <c r="A71" s="51" t="s">
        <v>49</v>
      </c>
      <c r="B71" s="60">
        <v>17</v>
      </c>
      <c r="C71" s="60">
        <v>32.459287882969917</v>
      </c>
      <c r="D71" s="14" t="s">
        <v>84</v>
      </c>
      <c r="E71" s="43"/>
    </row>
    <row r="72" spans="1:5" ht="13.5" customHeight="1" thickBot="1" x14ac:dyDescent="0.3">
      <c r="A72" s="52" t="s">
        <v>47</v>
      </c>
      <c r="B72" s="60">
        <v>20</v>
      </c>
      <c r="C72" s="97">
        <v>27.781969068276126</v>
      </c>
      <c r="D72" s="14" t="s">
        <v>84</v>
      </c>
      <c r="E72" s="47"/>
    </row>
    <row r="73" spans="1:5" ht="13.5" customHeight="1" thickBot="1" x14ac:dyDescent="0.3">
      <c r="A73" s="53"/>
      <c r="B73" s="6"/>
      <c r="C73" s="32"/>
      <c r="D73" s="14"/>
      <c r="E73" s="45"/>
    </row>
    <row r="74" spans="1:5" ht="13.5" customHeight="1" thickBot="1" x14ac:dyDescent="0.3">
      <c r="A74" s="27" t="s">
        <v>52</v>
      </c>
      <c r="B74" s="24"/>
      <c r="C74" s="99">
        <v>33.051492348017248</v>
      </c>
      <c r="D74" s="14" t="s">
        <v>84</v>
      </c>
      <c r="E74" s="26"/>
    </row>
    <row r="75" spans="1:5" ht="13.5" customHeight="1" x14ac:dyDescent="0.25">
      <c r="A75" s="51" t="s">
        <v>55</v>
      </c>
      <c r="B75" s="59">
        <v>50</v>
      </c>
      <c r="C75" s="60">
        <v>44.770283479960895</v>
      </c>
      <c r="D75" s="14" t="s">
        <v>84</v>
      </c>
      <c r="E75" s="43"/>
    </row>
    <row r="76" spans="1:5" ht="13.5" customHeight="1" x14ac:dyDescent="0.25">
      <c r="A76" s="51" t="s">
        <v>53</v>
      </c>
      <c r="B76" s="60">
        <v>24.84</v>
      </c>
      <c r="C76" s="60">
        <v>50.10718113612004</v>
      </c>
      <c r="D76" s="14" t="s">
        <v>84</v>
      </c>
      <c r="E76" s="9"/>
    </row>
    <row r="77" spans="1:5" ht="13.5" customHeight="1" x14ac:dyDescent="0.25">
      <c r="A77" s="51" t="s">
        <v>54</v>
      </c>
      <c r="B77" s="60">
        <v>28.4</v>
      </c>
      <c r="C77" s="60">
        <v>17.906574394463668</v>
      </c>
      <c r="D77" s="14" t="s">
        <v>84</v>
      </c>
      <c r="E77" s="9"/>
    </row>
    <row r="78" spans="1:5" ht="13.5" customHeight="1" x14ac:dyDescent="0.25">
      <c r="A78" s="51" t="s">
        <v>57</v>
      </c>
      <c r="B78" s="60">
        <v>10</v>
      </c>
      <c r="C78" s="60">
        <v>0</v>
      </c>
      <c r="D78" s="14" t="s">
        <v>84</v>
      </c>
      <c r="E78" s="43"/>
    </row>
    <row r="79" spans="1:5" ht="13.5" customHeight="1" x14ac:dyDescent="0.25">
      <c r="A79" s="51" t="s">
        <v>58</v>
      </c>
      <c r="B79" s="60">
        <v>0</v>
      </c>
      <c r="C79" s="60">
        <v>0</v>
      </c>
      <c r="D79" s="14" t="s">
        <v>84</v>
      </c>
      <c r="E79" s="43"/>
    </row>
    <row r="80" spans="1:5" ht="13.5" customHeight="1" thickBot="1" x14ac:dyDescent="0.3">
      <c r="A80" s="52" t="s">
        <v>56</v>
      </c>
      <c r="B80" s="59">
        <v>10</v>
      </c>
      <c r="C80" s="97">
        <v>0</v>
      </c>
      <c r="D80" s="14" t="s">
        <v>84</v>
      </c>
      <c r="E80" s="47"/>
    </row>
    <row r="81" spans="1:9" ht="13.5" customHeight="1" thickBot="1" x14ac:dyDescent="0.3">
      <c r="A81" s="53"/>
      <c r="B81" s="6"/>
      <c r="C81" s="32"/>
      <c r="D81" s="14"/>
      <c r="E81" s="45"/>
    </row>
    <row r="82" spans="1:9" ht="13.5" customHeight="1" thickBot="1" x14ac:dyDescent="0.3">
      <c r="A82" s="27" t="s">
        <v>212</v>
      </c>
      <c r="B82" s="13"/>
      <c r="C82" s="100">
        <v>17.667937811674978</v>
      </c>
      <c r="D82" s="14" t="s">
        <v>84</v>
      </c>
      <c r="E82" s="25"/>
    </row>
    <row r="83" spans="1:9" ht="13.5" customHeight="1" x14ac:dyDescent="0.25">
      <c r="A83" s="51" t="s">
        <v>60</v>
      </c>
      <c r="B83" s="59">
        <v>20</v>
      </c>
      <c r="C83" s="60">
        <v>25.915841584158418</v>
      </c>
      <c r="D83" s="14" t="s">
        <v>84</v>
      </c>
      <c r="E83" s="9"/>
    </row>
    <row r="84" spans="1:9" ht="13.5" customHeight="1" x14ac:dyDescent="0.25">
      <c r="A84" s="51" t="s">
        <v>61</v>
      </c>
      <c r="B84" s="60">
        <v>14.55</v>
      </c>
      <c r="C84" s="60">
        <v>11.991480298189563</v>
      </c>
      <c r="D84" s="14" t="s">
        <v>84</v>
      </c>
      <c r="E84" s="9"/>
    </row>
    <row r="85" spans="1:9" ht="13.5" customHeight="1" x14ac:dyDescent="0.25">
      <c r="A85" s="51" t="s">
        <v>62</v>
      </c>
      <c r="B85" s="60">
        <v>45</v>
      </c>
      <c r="C85" s="60">
        <v>46.173708920187792</v>
      </c>
      <c r="D85" s="14" t="s">
        <v>84</v>
      </c>
      <c r="E85" s="9"/>
    </row>
    <row r="86" spans="1:9" ht="13.5" customHeight="1" x14ac:dyDescent="0.25">
      <c r="A86" s="51" t="s">
        <v>63</v>
      </c>
      <c r="B86" s="60">
        <v>0.01</v>
      </c>
      <c r="C86" s="60">
        <v>0</v>
      </c>
      <c r="D86" s="14" t="s">
        <v>84</v>
      </c>
      <c r="E86" s="43"/>
    </row>
    <row r="87" spans="1:9" ht="13.5" customHeight="1" thickBot="1" x14ac:dyDescent="0.3">
      <c r="A87" s="51" t="s">
        <v>64</v>
      </c>
      <c r="B87" s="60">
        <v>20</v>
      </c>
      <c r="C87" s="60">
        <v>11.018848029524186</v>
      </c>
      <c r="D87" s="14" t="s">
        <v>84</v>
      </c>
      <c r="E87" s="9"/>
    </row>
    <row r="88" spans="1:9" ht="13.5" customHeight="1" thickBot="1" x14ac:dyDescent="0.3">
      <c r="A88" s="53"/>
      <c r="B88" s="6"/>
      <c r="C88" s="32"/>
      <c r="D88" s="14"/>
      <c r="E88" s="9"/>
    </row>
    <row r="89" spans="1:9" ht="13.5" customHeight="1" thickBot="1" x14ac:dyDescent="0.3">
      <c r="A89" s="27" t="s">
        <v>65</v>
      </c>
      <c r="B89" s="13"/>
      <c r="C89" s="100">
        <v>10.803890695586915</v>
      </c>
      <c r="D89" s="14" t="s">
        <v>84</v>
      </c>
      <c r="E89" s="26"/>
    </row>
    <row r="90" spans="1:9" ht="13.5" customHeight="1" x14ac:dyDescent="0.25">
      <c r="A90" s="51" t="s">
        <v>66</v>
      </c>
      <c r="B90" s="59">
        <v>6</v>
      </c>
      <c r="C90" s="59">
        <v>5.3260429323612799</v>
      </c>
      <c r="D90" s="14" t="s">
        <v>84</v>
      </c>
      <c r="E90" s="43"/>
    </row>
    <row r="91" spans="1:9" ht="13.5" customHeight="1" x14ac:dyDescent="0.25">
      <c r="A91" s="51" t="s">
        <v>67</v>
      </c>
      <c r="B91" s="60">
        <v>19</v>
      </c>
      <c r="C91" s="60">
        <v>17.528135319091582</v>
      </c>
      <c r="D91" s="14" t="s">
        <v>84</v>
      </c>
      <c r="E91" s="43"/>
    </row>
    <row r="92" spans="1:9" ht="13.5" customHeight="1" x14ac:dyDescent="0.25">
      <c r="A92" s="51" t="s">
        <v>68</v>
      </c>
      <c r="B92" s="60">
        <v>7.22</v>
      </c>
      <c r="C92" s="60">
        <v>7.8033183546491527</v>
      </c>
      <c r="D92" s="14" t="s">
        <v>84</v>
      </c>
      <c r="E92" s="43"/>
    </row>
    <row r="93" spans="1:9" ht="13.5" customHeight="1" x14ac:dyDescent="0.25">
      <c r="A93" s="51" t="s">
        <v>69</v>
      </c>
      <c r="B93" s="60">
        <v>10</v>
      </c>
      <c r="C93" s="60">
        <v>10.517278385919724</v>
      </c>
      <c r="D93" s="14" t="s">
        <v>84</v>
      </c>
      <c r="E93" s="9"/>
    </row>
    <row r="94" spans="1:9" ht="13.5" customHeight="1" thickBot="1" x14ac:dyDescent="0.3">
      <c r="A94" s="52" t="s">
        <v>70</v>
      </c>
      <c r="B94" s="60">
        <v>10</v>
      </c>
      <c r="C94" s="97">
        <v>30.711354309165529</v>
      </c>
      <c r="D94" s="14" t="s">
        <v>84</v>
      </c>
      <c r="E94" s="47"/>
      <c r="I94" s="2" t="s">
        <v>71</v>
      </c>
    </row>
    <row r="95" spans="1:9" ht="9.75" customHeight="1" thickBot="1" x14ac:dyDescent="0.3">
      <c r="A95" s="56"/>
      <c r="B95" s="8"/>
      <c r="C95" s="39"/>
      <c r="D95" s="12"/>
      <c r="E95" s="49"/>
    </row>
    <row r="96" spans="1:9" ht="15.75" thickBot="1" x14ac:dyDescent="0.3">
      <c r="A96" s="57" t="s">
        <v>72</v>
      </c>
      <c r="B96" s="60">
        <v>7</v>
      </c>
      <c r="C96" s="101">
        <v>19.725924939168436</v>
      </c>
      <c r="D96" s="20" t="s">
        <v>84</v>
      </c>
      <c r="E96" s="20"/>
    </row>
    <row r="97" spans="1:2" x14ac:dyDescent="0.25">
      <c r="A97" s="3" t="s">
        <v>158</v>
      </c>
      <c r="B97" s="3"/>
    </row>
    <row r="98" spans="1:2" x14ac:dyDescent="0.25">
      <c r="A98" s="3" t="s">
        <v>159</v>
      </c>
    </row>
    <row r="99" spans="1:2" x14ac:dyDescent="0.25">
      <c r="A99" s="40" t="s">
        <v>160</v>
      </c>
      <c r="B99" s="40"/>
    </row>
    <row r="100" spans="1:2" x14ac:dyDescent="0.25">
      <c r="A100" t="s">
        <v>161</v>
      </c>
    </row>
  </sheetData>
  <mergeCells count="13">
    <mergeCell ref="A12:E12"/>
    <mergeCell ref="A13:E13"/>
    <mergeCell ref="A5:E5"/>
    <mergeCell ref="A10:E10"/>
    <mergeCell ref="A1:E1"/>
    <mergeCell ref="A2:E2"/>
    <mergeCell ref="A4:E4"/>
    <mergeCell ref="A6:E6"/>
    <mergeCell ref="A8:E8"/>
    <mergeCell ref="A3:E3"/>
    <mergeCell ref="A7:E7"/>
    <mergeCell ref="A9:E9"/>
    <mergeCell ref="A11:E11"/>
  </mergeCells>
  <pageMargins left="0.51181102362204722" right="0.24" top="0.34" bottom="0.28000000000000003" header="0.17" footer="0.17"/>
  <pageSetup paperSize="9" scale="58" orientation="portrait" r:id="rId1"/>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8576"/>
  <sheetViews>
    <sheetView view="pageBreakPreview" zoomScale="110" zoomScaleNormal="160" zoomScaleSheetLayoutView="110" workbookViewId="0">
      <selection activeCell="D26" sqref="D26"/>
    </sheetView>
  </sheetViews>
  <sheetFormatPr defaultColWidth="30.85546875" defaultRowHeight="15" x14ac:dyDescent="0.25"/>
  <cols>
    <col min="1" max="1" width="38.5703125" customWidth="1"/>
    <col min="2" max="2" width="15.140625" customWidth="1"/>
    <col min="3" max="3" width="13.28515625" customWidth="1"/>
    <col min="4" max="4" width="13.7109375" customWidth="1"/>
    <col min="5" max="5" width="51.42578125" customWidth="1"/>
  </cols>
  <sheetData>
    <row r="1" spans="1:10" x14ac:dyDescent="0.25">
      <c r="A1" s="200" t="s">
        <v>73</v>
      </c>
      <c r="B1" s="200"/>
      <c r="C1" s="200"/>
      <c r="D1" s="200"/>
      <c r="E1" s="200"/>
      <c r="F1" s="1"/>
      <c r="G1" s="1"/>
      <c r="H1" s="1"/>
    </row>
    <row r="2" spans="1:10" x14ac:dyDescent="0.25">
      <c r="A2" s="200" t="s">
        <v>74</v>
      </c>
      <c r="B2" s="200"/>
      <c r="C2" s="200"/>
      <c r="D2" s="200"/>
      <c r="E2" s="200"/>
      <c r="F2" s="1"/>
      <c r="G2" s="1"/>
      <c r="H2" s="1"/>
    </row>
    <row r="3" spans="1:10" ht="9" customHeight="1" x14ac:dyDescent="0.25">
      <c r="A3" s="200"/>
      <c r="B3" s="200"/>
      <c r="C3" s="200"/>
      <c r="D3" s="200"/>
      <c r="E3" s="200"/>
      <c r="F3" s="67"/>
      <c r="G3" s="67"/>
      <c r="H3" s="67"/>
    </row>
    <row r="4" spans="1:10" x14ac:dyDescent="0.25">
      <c r="A4" s="200" t="s">
        <v>99</v>
      </c>
      <c r="B4" s="200"/>
      <c r="C4" s="200"/>
      <c r="D4" s="200"/>
      <c r="E4" s="200"/>
      <c r="F4" s="67"/>
      <c r="G4" s="67"/>
      <c r="H4" s="67"/>
    </row>
    <row r="5" spans="1:10" ht="9" customHeight="1" x14ac:dyDescent="0.25">
      <c r="A5" s="206"/>
      <c r="B5" s="206"/>
      <c r="C5" s="206"/>
      <c r="D5" s="206"/>
      <c r="E5" s="206"/>
      <c r="F5" s="67"/>
      <c r="G5" s="67"/>
      <c r="H5" s="67"/>
    </row>
    <row r="6" spans="1:10" ht="34.5" customHeight="1" x14ac:dyDescent="0.25">
      <c r="A6" s="202" t="s">
        <v>128</v>
      </c>
      <c r="B6" s="202"/>
      <c r="C6" s="202"/>
      <c r="D6" s="202"/>
      <c r="E6" s="202"/>
      <c r="F6" s="41"/>
      <c r="G6" s="41"/>
      <c r="H6" s="41"/>
      <c r="I6" s="41"/>
      <c r="J6" s="4"/>
    </row>
    <row r="7" spans="1:10" ht="11.25" customHeight="1" x14ac:dyDescent="0.25">
      <c r="A7" s="202"/>
      <c r="B7" s="202"/>
      <c r="C7" s="202"/>
      <c r="D7" s="202"/>
      <c r="E7" s="202"/>
      <c r="F7" s="4"/>
      <c r="G7" s="4"/>
      <c r="H7" s="4"/>
      <c r="I7" s="4"/>
      <c r="J7" s="4"/>
    </row>
    <row r="8" spans="1:10" ht="26.25" customHeight="1" x14ac:dyDescent="0.25">
      <c r="A8" s="202" t="s">
        <v>129</v>
      </c>
      <c r="B8" s="202"/>
      <c r="C8" s="202"/>
      <c r="D8" s="202"/>
      <c r="E8" s="202"/>
      <c r="F8" s="4"/>
      <c r="G8" s="4"/>
      <c r="H8" s="4"/>
      <c r="I8" s="4"/>
      <c r="J8" s="4"/>
    </row>
    <row r="9" spans="1:10" ht="13.5" customHeight="1" x14ac:dyDescent="0.25">
      <c r="A9" s="202"/>
      <c r="B9" s="202"/>
      <c r="C9" s="202"/>
      <c r="D9" s="202"/>
      <c r="E9" s="202"/>
      <c r="F9" s="4"/>
      <c r="G9" s="4"/>
      <c r="H9" s="4"/>
      <c r="I9" s="4"/>
      <c r="J9" s="4"/>
    </row>
    <row r="10" spans="1:10" ht="24" customHeight="1" x14ac:dyDescent="0.25">
      <c r="A10" s="198" t="s">
        <v>130</v>
      </c>
      <c r="B10" s="198"/>
      <c r="C10" s="198"/>
      <c r="D10" s="198"/>
      <c r="E10" s="198"/>
      <c r="F10" s="4"/>
      <c r="G10" s="4"/>
      <c r="H10" s="4"/>
      <c r="I10" s="4"/>
      <c r="J10" s="4"/>
    </row>
    <row r="11" spans="1:10" ht="18.75" customHeight="1" x14ac:dyDescent="0.25">
      <c r="A11" s="198" t="s">
        <v>146</v>
      </c>
      <c r="B11" s="198"/>
      <c r="C11" s="198"/>
      <c r="D11" s="198"/>
      <c r="E11" s="198"/>
      <c r="F11" s="4"/>
      <c r="G11" s="4"/>
      <c r="H11" s="4"/>
      <c r="I11" s="4"/>
      <c r="J11" s="4"/>
    </row>
    <row r="12" spans="1:10" ht="17.25" customHeight="1" x14ac:dyDescent="0.25">
      <c r="A12" s="208" t="s">
        <v>145</v>
      </c>
      <c r="B12" s="208"/>
      <c r="C12" s="208"/>
      <c r="D12" s="208"/>
      <c r="E12" s="208"/>
      <c r="F12" s="4"/>
      <c r="G12" s="4"/>
      <c r="H12" s="4"/>
      <c r="I12" s="4"/>
      <c r="J12" s="4"/>
    </row>
    <row r="13" spans="1:10" ht="12.75" customHeight="1" x14ac:dyDescent="0.25">
      <c r="A13" s="209"/>
      <c r="B13" s="209"/>
      <c r="C13" s="209"/>
      <c r="D13" s="209"/>
      <c r="E13" s="209"/>
    </row>
    <row r="14" spans="1:10" ht="54.75" customHeight="1" x14ac:dyDescent="0.25">
      <c r="A14" s="91" t="s">
        <v>77</v>
      </c>
      <c r="B14" s="92" t="s">
        <v>81</v>
      </c>
      <c r="C14" s="92" t="s">
        <v>79</v>
      </c>
      <c r="D14" s="92" t="s">
        <v>80</v>
      </c>
      <c r="E14" s="92" t="s">
        <v>133</v>
      </c>
    </row>
    <row r="15" spans="1:10" ht="7.5" customHeight="1" thickBot="1" x14ac:dyDescent="0.3">
      <c r="A15" s="50"/>
      <c r="B15" s="69"/>
      <c r="C15" s="30"/>
      <c r="D15" s="14"/>
      <c r="E15" s="14"/>
    </row>
    <row r="16" spans="1:10" ht="15.75" thickBot="1" x14ac:dyDescent="0.3">
      <c r="A16" s="19" t="s">
        <v>0</v>
      </c>
      <c r="B16" s="21"/>
      <c r="C16" s="29"/>
      <c r="D16" s="19"/>
      <c r="E16" s="19"/>
    </row>
    <row r="17" spans="1:5" ht="13.5" customHeight="1" x14ac:dyDescent="0.25">
      <c r="A17" s="50" t="s">
        <v>1</v>
      </c>
      <c r="B17" s="59" t="s">
        <v>94</v>
      </c>
      <c r="C17" s="59" t="s">
        <v>94</v>
      </c>
      <c r="D17" s="14" t="s">
        <v>131</v>
      </c>
      <c r="E17" s="42"/>
    </row>
    <row r="18" spans="1:5" ht="13.5" customHeight="1" x14ac:dyDescent="0.25">
      <c r="A18" s="51" t="s">
        <v>2</v>
      </c>
      <c r="B18" s="60" t="s">
        <v>94</v>
      </c>
      <c r="C18" s="60" t="s">
        <v>94</v>
      </c>
      <c r="D18" s="14" t="s">
        <v>131</v>
      </c>
      <c r="E18" s="9"/>
    </row>
    <row r="19" spans="1:5" ht="13.5" customHeight="1" x14ac:dyDescent="0.25">
      <c r="A19" s="51" t="s">
        <v>3</v>
      </c>
      <c r="B19" s="59" t="s">
        <v>94</v>
      </c>
      <c r="C19" s="59" t="s">
        <v>94</v>
      </c>
      <c r="D19" s="14" t="s">
        <v>131</v>
      </c>
      <c r="E19" s="43"/>
    </row>
    <row r="20" spans="1:5" ht="13.5" customHeight="1" x14ac:dyDescent="0.25">
      <c r="A20" s="51" t="s">
        <v>4</v>
      </c>
      <c r="B20" s="60" t="s">
        <v>94</v>
      </c>
      <c r="C20" s="60" t="s">
        <v>94</v>
      </c>
      <c r="D20" s="14" t="s">
        <v>131</v>
      </c>
      <c r="E20" s="43"/>
    </row>
    <row r="21" spans="1:5" ht="13.5" customHeight="1" x14ac:dyDescent="0.25">
      <c r="A21" s="51" t="s">
        <v>5</v>
      </c>
      <c r="B21" s="59" t="s">
        <v>94</v>
      </c>
      <c r="C21" s="59" t="s">
        <v>94</v>
      </c>
      <c r="D21" s="14" t="s">
        <v>131</v>
      </c>
      <c r="E21" s="9"/>
    </row>
    <row r="22" spans="1:5" ht="13.5" customHeight="1" x14ac:dyDescent="0.25">
      <c r="A22" s="51" t="s">
        <v>6</v>
      </c>
      <c r="B22" s="59" t="s">
        <v>94</v>
      </c>
      <c r="C22" s="59" t="s">
        <v>94</v>
      </c>
      <c r="D22" s="14" t="s">
        <v>131</v>
      </c>
      <c r="E22" s="43"/>
    </row>
    <row r="23" spans="1:5" ht="13.5" customHeight="1" x14ac:dyDescent="0.25">
      <c r="A23" s="51" t="s">
        <v>7</v>
      </c>
      <c r="B23" s="60" t="s">
        <v>94</v>
      </c>
      <c r="C23" s="60" t="s">
        <v>94</v>
      </c>
      <c r="D23" s="14" t="s">
        <v>131</v>
      </c>
      <c r="E23" s="43"/>
    </row>
    <row r="24" spans="1:5" ht="13.5" customHeight="1" x14ac:dyDescent="0.25">
      <c r="A24" s="50" t="s">
        <v>8</v>
      </c>
      <c r="B24" s="59" t="s">
        <v>94</v>
      </c>
      <c r="C24" s="59" t="s">
        <v>94</v>
      </c>
      <c r="D24" s="14" t="s">
        <v>131</v>
      </c>
      <c r="E24" s="43"/>
    </row>
    <row r="25" spans="1:5" ht="13.5" customHeight="1" thickBot="1" x14ac:dyDescent="0.3">
      <c r="A25" s="52" t="s">
        <v>9</v>
      </c>
      <c r="B25" s="61" t="s">
        <v>94</v>
      </c>
      <c r="C25" s="61" t="s">
        <v>94</v>
      </c>
      <c r="D25" s="14" t="s">
        <v>131</v>
      </c>
      <c r="E25" s="44"/>
    </row>
    <row r="26" spans="1:5" ht="13.5" customHeight="1" thickBot="1" x14ac:dyDescent="0.3">
      <c r="A26" s="53"/>
      <c r="B26" s="6"/>
      <c r="C26" s="32"/>
      <c r="D26" s="10"/>
      <c r="E26" s="45"/>
    </row>
    <row r="27" spans="1:5" ht="13.5" customHeight="1" thickBot="1" x14ac:dyDescent="0.3">
      <c r="A27" s="23" t="s">
        <v>10</v>
      </c>
      <c r="B27" s="22"/>
      <c r="C27" s="33"/>
      <c r="D27" s="20"/>
      <c r="E27" s="20"/>
    </row>
    <row r="28" spans="1:5" ht="13.5" customHeight="1" x14ac:dyDescent="0.25">
      <c r="A28" s="54" t="s">
        <v>11</v>
      </c>
      <c r="B28" s="59" t="s">
        <v>94</v>
      </c>
      <c r="C28" s="59" t="s">
        <v>94</v>
      </c>
      <c r="D28" s="14" t="s">
        <v>131</v>
      </c>
      <c r="E28" s="16"/>
    </row>
    <row r="29" spans="1:5" ht="13.5" customHeight="1" x14ac:dyDescent="0.25">
      <c r="A29" s="51" t="s">
        <v>12</v>
      </c>
      <c r="B29" s="60" t="s">
        <v>94</v>
      </c>
      <c r="C29" s="59" t="s">
        <v>94</v>
      </c>
      <c r="D29" s="14" t="s">
        <v>131</v>
      </c>
      <c r="E29" s="43"/>
    </row>
    <row r="30" spans="1:5" ht="13.5" customHeight="1" x14ac:dyDescent="0.25">
      <c r="A30" s="51" t="s">
        <v>13</v>
      </c>
      <c r="B30" s="60" t="s">
        <v>94</v>
      </c>
      <c r="C30" s="60" t="s">
        <v>94</v>
      </c>
      <c r="D30" s="14" t="s">
        <v>131</v>
      </c>
      <c r="E30" s="46"/>
    </row>
    <row r="31" spans="1:5" ht="13.5" customHeight="1" x14ac:dyDescent="0.25">
      <c r="A31" s="51" t="s">
        <v>14</v>
      </c>
      <c r="B31" s="71">
        <v>0</v>
      </c>
      <c r="C31" s="59" t="s">
        <v>94</v>
      </c>
      <c r="D31" s="14" t="s">
        <v>131</v>
      </c>
      <c r="E31" s="43"/>
    </row>
    <row r="32" spans="1:5" ht="13.5" customHeight="1" thickBot="1" x14ac:dyDescent="0.3">
      <c r="A32" s="51" t="s">
        <v>15</v>
      </c>
      <c r="B32" s="71" t="s">
        <v>94</v>
      </c>
      <c r="C32" s="61" t="s">
        <v>94</v>
      </c>
      <c r="D32" s="14" t="s">
        <v>131</v>
      </c>
      <c r="E32" s="43"/>
    </row>
    <row r="33" spans="1:5" ht="13.5" customHeight="1" thickBot="1" x14ac:dyDescent="0.3">
      <c r="A33" s="52" t="s">
        <v>16</v>
      </c>
      <c r="B33" s="60" t="s">
        <v>94</v>
      </c>
      <c r="C33" s="61" t="s">
        <v>94</v>
      </c>
      <c r="D33" s="14" t="s">
        <v>131</v>
      </c>
      <c r="E33" s="47"/>
    </row>
    <row r="34" spans="1:5" ht="13.5" customHeight="1" thickBot="1" x14ac:dyDescent="0.3">
      <c r="A34" s="53"/>
      <c r="B34" s="6"/>
      <c r="C34" s="32"/>
      <c r="D34" s="10"/>
      <c r="E34" s="45"/>
    </row>
    <row r="35" spans="1:5" ht="13.5" customHeight="1" thickBot="1" x14ac:dyDescent="0.3">
      <c r="A35" s="23" t="s">
        <v>17</v>
      </c>
      <c r="B35" s="22"/>
      <c r="C35" s="33"/>
      <c r="D35" s="20"/>
      <c r="E35" s="20"/>
    </row>
    <row r="36" spans="1:5" ht="13.5" customHeight="1" x14ac:dyDescent="0.25">
      <c r="A36" s="50" t="s">
        <v>18</v>
      </c>
      <c r="B36" s="59" t="s">
        <v>94</v>
      </c>
      <c r="C36" s="59" t="s">
        <v>94</v>
      </c>
      <c r="D36" s="14" t="s">
        <v>131</v>
      </c>
      <c r="E36" s="14"/>
    </row>
    <row r="37" spans="1:5" ht="13.5" customHeight="1" x14ac:dyDescent="0.25">
      <c r="A37" s="51" t="s">
        <v>19</v>
      </c>
      <c r="B37" s="60" t="s">
        <v>94</v>
      </c>
      <c r="C37" s="60" t="s">
        <v>94</v>
      </c>
      <c r="D37" s="14" t="s">
        <v>131</v>
      </c>
      <c r="E37" s="9"/>
    </row>
    <row r="38" spans="1:5" ht="13.5" customHeight="1" x14ac:dyDescent="0.25">
      <c r="A38" s="51" t="s">
        <v>20</v>
      </c>
      <c r="B38" s="60" t="s">
        <v>94</v>
      </c>
      <c r="C38" s="59" t="s">
        <v>94</v>
      </c>
      <c r="D38" s="14" t="s">
        <v>131</v>
      </c>
      <c r="E38" s="43"/>
    </row>
    <row r="39" spans="1:5" ht="13.5" customHeight="1" x14ac:dyDescent="0.25">
      <c r="A39" s="51" t="s">
        <v>21</v>
      </c>
      <c r="B39" s="71">
        <v>0</v>
      </c>
      <c r="C39" s="60" t="s">
        <v>94</v>
      </c>
      <c r="D39" s="14" t="s">
        <v>131</v>
      </c>
      <c r="E39" s="9"/>
    </row>
    <row r="40" spans="1:5" ht="13.5" customHeight="1" x14ac:dyDescent="0.25">
      <c r="A40" s="51" t="s">
        <v>22</v>
      </c>
      <c r="B40" s="60" t="s">
        <v>94</v>
      </c>
      <c r="C40" s="59" t="s">
        <v>94</v>
      </c>
      <c r="D40" s="14" t="s">
        <v>131</v>
      </c>
      <c r="E40" s="9"/>
    </row>
    <row r="41" spans="1:5" ht="13.5" customHeight="1" x14ac:dyDescent="0.25">
      <c r="A41" s="51" t="s">
        <v>23</v>
      </c>
      <c r="B41" s="60" t="s">
        <v>94</v>
      </c>
      <c r="C41" s="59" t="s">
        <v>94</v>
      </c>
      <c r="D41" s="14" t="s">
        <v>131</v>
      </c>
      <c r="E41" s="43"/>
    </row>
    <row r="42" spans="1:5" ht="13.5" customHeight="1" x14ac:dyDescent="0.25">
      <c r="A42" s="51" t="s">
        <v>24</v>
      </c>
      <c r="B42" s="59" t="s">
        <v>94</v>
      </c>
      <c r="C42" s="60" t="s">
        <v>94</v>
      </c>
      <c r="D42" s="14" t="s">
        <v>131</v>
      </c>
      <c r="E42" s="9"/>
    </row>
    <row r="43" spans="1:5" ht="13.5" customHeight="1" thickBot="1" x14ac:dyDescent="0.3">
      <c r="A43" s="52" t="s">
        <v>25</v>
      </c>
      <c r="B43" s="60" t="s">
        <v>94</v>
      </c>
      <c r="C43" s="59" t="s">
        <v>94</v>
      </c>
      <c r="D43" s="14" t="s">
        <v>131</v>
      </c>
      <c r="E43" s="17"/>
    </row>
    <row r="44" spans="1:5" ht="13.5" customHeight="1" thickBot="1" x14ac:dyDescent="0.3">
      <c r="A44" s="53"/>
      <c r="B44" s="6"/>
      <c r="C44" s="32"/>
      <c r="D44" s="10"/>
      <c r="E44" s="45"/>
    </row>
    <row r="45" spans="1:5" ht="13.5" customHeight="1" thickBot="1" x14ac:dyDescent="0.3">
      <c r="A45" s="23" t="s">
        <v>26</v>
      </c>
      <c r="B45" s="22"/>
      <c r="C45" s="33"/>
      <c r="D45" s="23"/>
      <c r="E45" s="23"/>
    </row>
    <row r="46" spans="1:5" ht="13.5" customHeight="1" x14ac:dyDescent="0.25">
      <c r="A46" s="51" t="s">
        <v>27</v>
      </c>
      <c r="B46" s="59" t="s">
        <v>94</v>
      </c>
      <c r="C46" s="59" t="s">
        <v>94</v>
      </c>
      <c r="D46" s="14" t="s">
        <v>131</v>
      </c>
      <c r="E46" s="43"/>
    </row>
    <row r="47" spans="1:5" ht="13.5" customHeight="1" x14ac:dyDescent="0.25">
      <c r="A47" s="51" t="s">
        <v>28</v>
      </c>
      <c r="B47" s="60" t="s">
        <v>94</v>
      </c>
      <c r="C47" s="60" t="s">
        <v>94</v>
      </c>
      <c r="D47" s="14" t="s">
        <v>131</v>
      </c>
      <c r="E47" s="9"/>
    </row>
    <row r="48" spans="1:5" ht="13.5" customHeight="1" x14ac:dyDescent="0.25">
      <c r="A48" s="51" t="s">
        <v>29</v>
      </c>
      <c r="B48" s="60" t="s">
        <v>94</v>
      </c>
      <c r="C48" s="59" t="s">
        <v>94</v>
      </c>
      <c r="D48" s="14" t="s">
        <v>131</v>
      </c>
      <c r="E48" s="9"/>
    </row>
    <row r="49" spans="1:5" ht="13.5" customHeight="1" x14ac:dyDescent="0.25">
      <c r="A49" s="51" t="s">
        <v>30</v>
      </c>
      <c r="B49" s="60" t="s">
        <v>94</v>
      </c>
      <c r="C49" s="60" t="s">
        <v>94</v>
      </c>
      <c r="D49" s="14" t="s">
        <v>131</v>
      </c>
      <c r="E49" s="9"/>
    </row>
    <row r="50" spans="1:5" ht="13.5" customHeight="1" x14ac:dyDescent="0.25">
      <c r="A50" s="51" t="s">
        <v>31</v>
      </c>
      <c r="B50" s="60" t="s">
        <v>94</v>
      </c>
      <c r="C50" s="59" t="s">
        <v>94</v>
      </c>
      <c r="D50" s="14" t="s">
        <v>131</v>
      </c>
      <c r="E50" s="43"/>
    </row>
    <row r="51" spans="1:5" ht="13.5" customHeight="1" x14ac:dyDescent="0.25">
      <c r="A51" s="51" t="s">
        <v>32</v>
      </c>
      <c r="B51" s="60" t="s">
        <v>94</v>
      </c>
      <c r="C51" s="59" t="s">
        <v>94</v>
      </c>
      <c r="D51" s="14" t="s">
        <v>131</v>
      </c>
      <c r="E51" s="43"/>
    </row>
    <row r="52" spans="1:5" ht="13.5" customHeight="1" x14ac:dyDescent="0.25">
      <c r="A52" s="51" t="s">
        <v>33</v>
      </c>
      <c r="B52" s="59" t="s">
        <v>94</v>
      </c>
      <c r="C52" s="60" t="s">
        <v>94</v>
      </c>
      <c r="D52" s="14" t="s">
        <v>131</v>
      </c>
      <c r="E52" s="43"/>
    </row>
    <row r="53" spans="1:5" ht="13.5" customHeight="1" x14ac:dyDescent="0.25">
      <c r="A53" s="51" t="s">
        <v>34</v>
      </c>
      <c r="B53" s="60" t="s">
        <v>94</v>
      </c>
      <c r="C53" s="59" t="s">
        <v>94</v>
      </c>
      <c r="D53" s="14" t="s">
        <v>131</v>
      </c>
      <c r="E53" s="43"/>
    </row>
    <row r="54" spans="1:5" ht="13.5" customHeight="1" x14ac:dyDescent="0.25">
      <c r="A54" s="51" t="s">
        <v>35</v>
      </c>
      <c r="B54" s="59" t="s">
        <v>94</v>
      </c>
      <c r="C54" s="59" t="s">
        <v>94</v>
      </c>
      <c r="D54" s="14" t="s">
        <v>131</v>
      </c>
      <c r="E54" s="48"/>
    </row>
    <row r="55" spans="1:5" ht="13.5" customHeight="1" x14ac:dyDescent="0.25">
      <c r="A55" s="51" t="s">
        <v>36</v>
      </c>
      <c r="B55" s="60" t="s">
        <v>94</v>
      </c>
      <c r="C55" s="59" t="s">
        <v>94</v>
      </c>
      <c r="D55" s="14" t="s">
        <v>131</v>
      </c>
      <c r="E55" s="43"/>
    </row>
    <row r="56" spans="1:5" ht="13.5" customHeight="1" x14ac:dyDescent="0.25">
      <c r="A56" s="51" t="s">
        <v>37</v>
      </c>
      <c r="B56" s="60" t="s">
        <v>94</v>
      </c>
      <c r="C56" s="60" t="s">
        <v>94</v>
      </c>
      <c r="D56" s="14" t="s">
        <v>131</v>
      </c>
      <c r="E56" s="43"/>
    </row>
    <row r="57" spans="1:5" ht="13.5" customHeight="1" thickBot="1" x14ac:dyDescent="0.3">
      <c r="A57" s="51" t="s">
        <v>38</v>
      </c>
      <c r="B57" s="60" t="s">
        <v>94</v>
      </c>
      <c r="C57" s="59" t="s">
        <v>94</v>
      </c>
      <c r="D57" s="14" t="s">
        <v>131</v>
      </c>
      <c r="E57" s="47"/>
    </row>
    <row r="58" spans="1:5" ht="13.5" customHeight="1" thickBot="1" x14ac:dyDescent="0.3">
      <c r="A58" s="53"/>
      <c r="B58" s="6"/>
      <c r="C58" s="32"/>
      <c r="D58" s="10"/>
      <c r="E58" s="45"/>
    </row>
    <row r="59" spans="1:5" ht="13.5" customHeight="1" thickBot="1" x14ac:dyDescent="0.3">
      <c r="A59" s="23" t="s">
        <v>39</v>
      </c>
      <c r="B59" s="22"/>
      <c r="C59" s="33"/>
      <c r="D59" s="20"/>
      <c r="E59" s="20"/>
    </row>
    <row r="60" spans="1:5" ht="13.5" customHeight="1" x14ac:dyDescent="0.25">
      <c r="A60" s="51" t="s">
        <v>40</v>
      </c>
      <c r="B60" s="59" t="s">
        <v>94</v>
      </c>
      <c r="C60" s="59" t="s">
        <v>94</v>
      </c>
      <c r="D60" s="14" t="s">
        <v>131</v>
      </c>
      <c r="E60" s="43"/>
    </row>
    <row r="61" spans="1:5" ht="13.5" customHeight="1" x14ac:dyDescent="0.25">
      <c r="A61" s="51" t="s">
        <v>41</v>
      </c>
      <c r="B61" s="60" t="s">
        <v>94</v>
      </c>
      <c r="C61" s="59" t="s">
        <v>94</v>
      </c>
      <c r="D61" s="14" t="s">
        <v>131</v>
      </c>
      <c r="E61" s="43"/>
    </row>
    <row r="62" spans="1:5" ht="13.5" customHeight="1" x14ac:dyDescent="0.25">
      <c r="A62" s="51" t="s">
        <v>42</v>
      </c>
      <c r="B62" s="60" t="s">
        <v>94</v>
      </c>
      <c r="C62" s="60" t="s">
        <v>94</v>
      </c>
      <c r="D62" s="14" t="s">
        <v>131</v>
      </c>
      <c r="E62" s="43"/>
    </row>
    <row r="63" spans="1:5" ht="13.5" customHeight="1" x14ac:dyDescent="0.25">
      <c r="A63" s="51" t="s">
        <v>43</v>
      </c>
      <c r="B63" s="60" t="s">
        <v>94</v>
      </c>
      <c r="C63" s="59" t="s">
        <v>94</v>
      </c>
      <c r="D63" s="14" t="s">
        <v>131</v>
      </c>
      <c r="E63" s="43"/>
    </row>
    <row r="64" spans="1:5" ht="13.5" customHeight="1" x14ac:dyDescent="0.25">
      <c r="A64" s="51" t="s">
        <v>44</v>
      </c>
      <c r="B64" s="60" t="s">
        <v>94</v>
      </c>
      <c r="C64" s="60" t="s">
        <v>94</v>
      </c>
      <c r="D64" s="14" t="s">
        <v>131</v>
      </c>
      <c r="E64" s="43"/>
    </row>
    <row r="65" spans="1:5" ht="13.5" customHeight="1" thickBot="1" x14ac:dyDescent="0.3">
      <c r="A65" s="52" t="s">
        <v>45</v>
      </c>
      <c r="B65" s="60" t="s">
        <v>94</v>
      </c>
      <c r="C65" s="59" t="s">
        <v>94</v>
      </c>
      <c r="D65" s="14" t="s">
        <v>131</v>
      </c>
      <c r="E65" s="47"/>
    </row>
    <row r="66" spans="1:5" ht="13.5" customHeight="1" thickBot="1" x14ac:dyDescent="0.3">
      <c r="A66" s="55"/>
      <c r="B66" s="7"/>
      <c r="C66" s="7"/>
      <c r="D66" s="11"/>
      <c r="E66" s="11"/>
    </row>
    <row r="67" spans="1:5" ht="13.5" customHeight="1" thickBot="1" x14ac:dyDescent="0.3">
      <c r="A67" s="27" t="s">
        <v>46</v>
      </c>
      <c r="B67" s="24"/>
      <c r="C67" s="37"/>
      <c r="D67" s="27"/>
      <c r="E67" s="27"/>
    </row>
    <row r="68" spans="1:5" ht="13.5" customHeight="1" x14ac:dyDescent="0.25">
      <c r="A68" s="50" t="s">
        <v>48</v>
      </c>
      <c r="B68" s="59" t="s">
        <v>94</v>
      </c>
      <c r="C68" s="59" t="s">
        <v>94</v>
      </c>
      <c r="D68" s="14" t="s">
        <v>131</v>
      </c>
      <c r="E68" s="42"/>
    </row>
    <row r="69" spans="1:5" ht="13.5" customHeight="1" x14ac:dyDescent="0.25">
      <c r="A69" s="51" t="s">
        <v>51</v>
      </c>
      <c r="B69" s="85" t="s">
        <v>94</v>
      </c>
      <c r="C69" s="59" t="s">
        <v>94</v>
      </c>
      <c r="D69" s="14" t="s">
        <v>131</v>
      </c>
      <c r="E69" s="9"/>
    </row>
    <row r="70" spans="1:5" ht="13.5" customHeight="1" x14ac:dyDescent="0.25">
      <c r="A70" s="51" t="s">
        <v>50</v>
      </c>
      <c r="B70" s="60" t="s">
        <v>94</v>
      </c>
      <c r="C70" s="60" t="s">
        <v>94</v>
      </c>
      <c r="D70" s="14" t="s">
        <v>131</v>
      </c>
      <c r="E70" s="9"/>
    </row>
    <row r="71" spans="1:5" ht="13.5" customHeight="1" x14ac:dyDescent="0.25">
      <c r="A71" s="51" t="s">
        <v>49</v>
      </c>
      <c r="B71" s="60" t="s">
        <v>94</v>
      </c>
      <c r="C71" s="59" t="s">
        <v>94</v>
      </c>
      <c r="D71" s="14" t="s">
        <v>131</v>
      </c>
      <c r="E71" s="43"/>
    </row>
    <row r="72" spans="1:5" ht="13.5" customHeight="1" thickBot="1" x14ac:dyDescent="0.3">
      <c r="A72" s="52" t="s">
        <v>47</v>
      </c>
      <c r="B72" s="60" t="s">
        <v>94</v>
      </c>
      <c r="C72" s="60" t="s">
        <v>94</v>
      </c>
      <c r="D72" s="14" t="s">
        <v>131</v>
      </c>
      <c r="E72" s="47"/>
    </row>
    <row r="73" spans="1:5" ht="13.5" customHeight="1" thickBot="1" x14ac:dyDescent="0.3">
      <c r="A73" s="53"/>
      <c r="B73" s="6"/>
      <c r="C73" s="32"/>
      <c r="D73" s="10"/>
      <c r="E73" s="45"/>
    </row>
    <row r="74" spans="1:5" ht="13.5" customHeight="1" thickBot="1" x14ac:dyDescent="0.3">
      <c r="A74" s="27" t="s">
        <v>52</v>
      </c>
      <c r="B74" s="24"/>
      <c r="C74" s="37"/>
      <c r="D74" s="26"/>
      <c r="E74" s="26"/>
    </row>
    <row r="75" spans="1:5" ht="13.5" customHeight="1" x14ac:dyDescent="0.25">
      <c r="A75" s="51" t="s">
        <v>55</v>
      </c>
      <c r="B75" s="59" t="s">
        <v>94</v>
      </c>
      <c r="C75" s="59" t="s">
        <v>94</v>
      </c>
      <c r="D75" s="14" t="s">
        <v>131</v>
      </c>
      <c r="E75" s="43"/>
    </row>
    <row r="76" spans="1:5" ht="13.5" customHeight="1" x14ac:dyDescent="0.25">
      <c r="A76" s="51" t="s">
        <v>53</v>
      </c>
      <c r="B76" s="60" t="s">
        <v>94</v>
      </c>
      <c r="C76" s="59" t="s">
        <v>94</v>
      </c>
      <c r="D76" s="14" t="s">
        <v>131</v>
      </c>
      <c r="E76" s="9"/>
    </row>
    <row r="77" spans="1:5" ht="13.5" customHeight="1" x14ac:dyDescent="0.25">
      <c r="A77" s="51" t="s">
        <v>54</v>
      </c>
      <c r="B77" s="60" t="s">
        <v>94</v>
      </c>
      <c r="C77" s="60" t="s">
        <v>94</v>
      </c>
      <c r="D77" s="14" t="s">
        <v>131</v>
      </c>
      <c r="E77" s="9"/>
    </row>
    <row r="78" spans="1:5" ht="13.5" customHeight="1" x14ac:dyDescent="0.25">
      <c r="A78" s="51" t="s">
        <v>57</v>
      </c>
      <c r="B78" s="60" t="s">
        <v>94</v>
      </c>
      <c r="C78" s="59" t="s">
        <v>94</v>
      </c>
      <c r="D78" s="14" t="s">
        <v>131</v>
      </c>
      <c r="E78" s="43"/>
    </row>
    <row r="79" spans="1:5" ht="13.5" customHeight="1" x14ac:dyDescent="0.25">
      <c r="A79" s="51" t="s">
        <v>58</v>
      </c>
      <c r="B79" s="60" t="s">
        <v>94</v>
      </c>
      <c r="C79" s="60" t="s">
        <v>94</v>
      </c>
      <c r="D79" s="14" t="s">
        <v>131</v>
      </c>
      <c r="E79" s="43"/>
    </row>
    <row r="80" spans="1:5" ht="13.5" customHeight="1" thickBot="1" x14ac:dyDescent="0.3">
      <c r="A80" s="52" t="s">
        <v>56</v>
      </c>
      <c r="B80" s="59" t="s">
        <v>94</v>
      </c>
      <c r="C80" s="60" t="s">
        <v>94</v>
      </c>
      <c r="D80" s="14" t="s">
        <v>131</v>
      </c>
      <c r="E80" s="47"/>
    </row>
    <row r="81" spans="1:9" ht="13.5" customHeight="1" thickBot="1" x14ac:dyDescent="0.3">
      <c r="A81" s="53"/>
      <c r="B81" s="6"/>
      <c r="C81" s="32"/>
      <c r="D81" s="10"/>
      <c r="E81" s="45"/>
    </row>
    <row r="82" spans="1:9" ht="13.5" customHeight="1" thickBot="1" x14ac:dyDescent="0.3">
      <c r="A82" s="27" t="s">
        <v>59</v>
      </c>
      <c r="B82" s="13"/>
      <c r="C82" s="38"/>
      <c r="D82" s="25"/>
      <c r="E82" s="25"/>
    </row>
    <row r="83" spans="1:9" ht="13.5" customHeight="1" x14ac:dyDescent="0.25">
      <c r="A83" s="51" t="s">
        <v>60</v>
      </c>
      <c r="B83" s="60" t="s">
        <v>94</v>
      </c>
      <c r="C83" s="59" t="s">
        <v>94</v>
      </c>
      <c r="D83" s="14" t="s">
        <v>131</v>
      </c>
      <c r="E83" s="9"/>
    </row>
    <row r="84" spans="1:9" ht="13.5" customHeight="1" x14ac:dyDescent="0.25">
      <c r="A84" s="51" t="s">
        <v>61</v>
      </c>
      <c r="B84" s="60" t="s">
        <v>94</v>
      </c>
      <c r="C84" s="59" t="s">
        <v>94</v>
      </c>
      <c r="D84" s="14" t="s">
        <v>131</v>
      </c>
      <c r="E84" s="9"/>
    </row>
    <row r="85" spans="1:9" ht="13.5" customHeight="1" x14ac:dyDescent="0.25">
      <c r="A85" s="51" t="s">
        <v>62</v>
      </c>
      <c r="B85" s="60" t="s">
        <v>94</v>
      </c>
      <c r="C85" s="60" t="s">
        <v>94</v>
      </c>
      <c r="D85" s="14" t="s">
        <v>131</v>
      </c>
      <c r="E85" s="9"/>
    </row>
    <row r="86" spans="1:9" ht="13.5" customHeight="1" x14ac:dyDescent="0.25">
      <c r="A86" s="51" t="s">
        <v>63</v>
      </c>
      <c r="B86" s="60" t="s">
        <v>94</v>
      </c>
      <c r="C86" s="59" t="s">
        <v>94</v>
      </c>
      <c r="D86" s="14" t="s">
        <v>131</v>
      </c>
      <c r="E86" s="43"/>
    </row>
    <row r="87" spans="1:9" ht="13.5" customHeight="1" x14ac:dyDescent="0.25">
      <c r="A87" s="51" t="s">
        <v>64</v>
      </c>
      <c r="B87" s="60" t="s">
        <v>94</v>
      </c>
      <c r="C87" s="60" t="s">
        <v>94</v>
      </c>
      <c r="D87" s="14" t="s">
        <v>131</v>
      </c>
      <c r="E87" s="9"/>
    </row>
    <row r="88" spans="1:9" ht="13.5" customHeight="1" x14ac:dyDescent="0.25">
      <c r="A88" s="51"/>
      <c r="B88" s="60"/>
      <c r="C88" s="31"/>
      <c r="D88" s="9"/>
      <c r="E88" s="9"/>
    </row>
    <row r="89" spans="1:9" ht="13.5" customHeight="1" thickBot="1" x14ac:dyDescent="0.3">
      <c r="A89" s="27" t="s">
        <v>65</v>
      </c>
      <c r="B89" s="24"/>
      <c r="C89" s="37"/>
      <c r="D89" s="26"/>
      <c r="E89" s="26"/>
    </row>
    <row r="90" spans="1:9" ht="13.5" customHeight="1" x14ac:dyDescent="0.25">
      <c r="A90" s="51" t="s">
        <v>66</v>
      </c>
      <c r="B90" s="60" t="s">
        <v>94</v>
      </c>
      <c r="C90" s="59" t="s">
        <v>94</v>
      </c>
      <c r="D90" s="14" t="s">
        <v>131</v>
      </c>
      <c r="E90" s="43"/>
    </row>
    <row r="91" spans="1:9" ht="13.5" customHeight="1" x14ac:dyDescent="0.25">
      <c r="A91" s="51" t="s">
        <v>67</v>
      </c>
      <c r="B91" s="60" t="s">
        <v>94</v>
      </c>
      <c r="C91" s="59" t="s">
        <v>94</v>
      </c>
      <c r="D91" s="14" t="s">
        <v>131</v>
      </c>
      <c r="E91" s="43"/>
    </row>
    <row r="92" spans="1:9" ht="13.5" customHeight="1" x14ac:dyDescent="0.25">
      <c r="A92" s="51" t="s">
        <v>68</v>
      </c>
      <c r="B92" s="60" t="s">
        <v>94</v>
      </c>
      <c r="C92" s="60" t="s">
        <v>94</v>
      </c>
      <c r="D92" s="14" t="s">
        <v>131</v>
      </c>
      <c r="E92" s="43"/>
    </row>
    <row r="93" spans="1:9" ht="13.5" customHeight="1" x14ac:dyDescent="0.25">
      <c r="A93" s="51" t="s">
        <v>69</v>
      </c>
      <c r="B93" s="60" t="s">
        <v>94</v>
      </c>
      <c r="C93" s="59" t="s">
        <v>94</v>
      </c>
      <c r="D93" s="14" t="s">
        <v>131</v>
      </c>
      <c r="E93" s="9"/>
      <c r="F93" s="14"/>
    </row>
    <row r="94" spans="1:9" ht="13.5" customHeight="1" thickBot="1" x14ac:dyDescent="0.3">
      <c r="A94" s="52" t="s">
        <v>70</v>
      </c>
      <c r="B94" s="60" t="s">
        <v>94</v>
      </c>
      <c r="C94" s="60" t="s">
        <v>94</v>
      </c>
      <c r="D94" s="14" t="s">
        <v>131</v>
      </c>
      <c r="E94" s="47"/>
      <c r="I94" s="2" t="s">
        <v>71</v>
      </c>
    </row>
    <row r="95" spans="1:9" ht="9.75" customHeight="1" x14ac:dyDescent="0.25">
      <c r="A95" s="56"/>
      <c r="B95" s="8"/>
      <c r="C95" s="39"/>
      <c r="D95" s="12"/>
      <c r="E95" s="49"/>
    </row>
    <row r="96" spans="1:9" x14ac:dyDescent="0.25">
      <c r="A96" s="3" t="s">
        <v>82</v>
      </c>
      <c r="B96" s="3"/>
    </row>
    <row r="97" spans="1:2" x14ac:dyDescent="0.25">
      <c r="A97" s="3" t="s">
        <v>83</v>
      </c>
    </row>
    <row r="98" spans="1:2" x14ac:dyDescent="0.25">
      <c r="A98" s="40"/>
      <c r="B98" s="40"/>
    </row>
    <row r="1048576" spans="1:1" x14ac:dyDescent="0.25">
      <c r="A1048576" s="14" t="s">
        <v>131</v>
      </c>
    </row>
  </sheetData>
  <mergeCells count="13">
    <mergeCell ref="A13:E13"/>
    <mergeCell ref="A1:E1"/>
    <mergeCell ref="A2:E2"/>
    <mergeCell ref="A3:E3"/>
    <mergeCell ref="A4:E4"/>
    <mergeCell ref="A5:E5"/>
    <mergeCell ref="A6:E6"/>
    <mergeCell ref="A7:E7"/>
    <mergeCell ref="A8:E8"/>
    <mergeCell ref="A9:E9"/>
    <mergeCell ref="A10:E10"/>
    <mergeCell ref="A12:E12"/>
    <mergeCell ref="A11:E11"/>
  </mergeCells>
  <pageMargins left="0.51181102362204722" right="0.24" top="0.34" bottom="0.28000000000000003" header="0.17" footer="0.17"/>
  <pageSetup paperSize="9" scale="60" orientation="portrait" r:id="rId1"/>
  <rowBreaks count="1" manualBreakCount="1">
    <brk id="97" max="16383" man="1"/>
  </rowBreaks>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99"/>
  <sheetViews>
    <sheetView view="pageBreakPreview" zoomScale="110" zoomScaleNormal="160" zoomScaleSheetLayoutView="110" workbookViewId="0">
      <selection activeCell="A97" sqref="A97:E97"/>
    </sheetView>
  </sheetViews>
  <sheetFormatPr defaultColWidth="30.85546875" defaultRowHeight="15" x14ac:dyDescent="0.25"/>
  <cols>
    <col min="1" max="1" width="38.5703125" customWidth="1"/>
    <col min="2" max="2" width="15.140625" customWidth="1"/>
    <col min="3" max="3" width="13.28515625" customWidth="1"/>
    <col min="4" max="4" width="13.7109375" customWidth="1"/>
    <col min="5" max="5" width="49" customWidth="1"/>
  </cols>
  <sheetData>
    <row r="1" spans="1:10" x14ac:dyDescent="0.25">
      <c r="A1" s="200" t="s">
        <v>73</v>
      </c>
      <c r="B1" s="200"/>
      <c r="C1" s="200"/>
      <c r="D1" s="200"/>
      <c r="E1" s="200"/>
      <c r="F1" s="1"/>
      <c r="G1" s="1"/>
      <c r="H1" s="1"/>
    </row>
    <row r="2" spans="1:10" x14ac:dyDescent="0.25">
      <c r="A2" s="200" t="s">
        <v>74</v>
      </c>
      <c r="B2" s="200"/>
      <c r="C2" s="200"/>
      <c r="D2" s="200"/>
      <c r="E2" s="200"/>
      <c r="F2" s="1"/>
      <c r="G2" s="1"/>
      <c r="H2" s="1"/>
    </row>
    <row r="3" spans="1:10" ht="9" customHeight="1" x14ac:dyDescent="0.25">
      <c r="A3" s="200"/>
      <c r="B3" s="200"/>
      <c r="C3" s="200"/>
      <c r="D3" s="200"/>
      <c r="E3" s="200"/>
      <c r="F3" s="28"/>
      <c r="G3" s="28"/>
      <c r="H3" s="28"/>
    </row>
    <row r="4" spans="1:10" x14ac:dyDescent="0.25">
      <c r="A4" s="200" t="s">
        <v>99</v>
      </c>
      <c r="B4" s="200"/>
      <c r="C4" s="200"/>
      <c r="D4" s="200"/>
      <c r="E4" s="200"/>
      <c r="F4" s="28"/>
      <c r="G4" s="28"/>
      <c r="H4" s="28"/>
    </row>
    <row r="5" spans="1:10" ht="9" customHeight="1" x14ac:dyDescent="0.25">
      <c r="A5" s="203"/>
      <c r="B5" s="203"/>
      <c r="C5" s="203"/>
      <c r="D5" s="203"/>
      <c r="E5" s="203"/>
      <c r="F5" s="28"/>
      <c r="G5" s="28"/>
      <c r="H5" s="28"/>
    </row>
    <row r="6" spans="1:10" ht="39.75" customHeight="1" x14ac:dyDescent="0.25">
      <c r="A6" s="202" t="s">
        <v>85</v>
      </c>
      <c r="B6" s="202"/>
      <c r="C6" s="202"/>
      <c r="D6" s="202"/>
      <c r="E6" s="202"/>
      <c r="F6" s="41"/>
      <c r="G6" s="41"/>
      <c r="H6" s="41"/>
      <c r="I6" s="41"/>
      <c r="J6" s="4"/>
    </row>
    <row r="7" spans="1:10" ht="11.25" customHeight="1" x14ac:dyDescent="0.25">
      <c r="A7" s="204"/>
      <c r="B7" s="204"/>
      <c r="C7" s="204"/>
      <c r="D7" s="204"/>
      <c r="E7" s="204"/>
      <c r="F7" s="4"/>
      <c r="G7" s="4"/>
      <c r="H7" s="4"/>
      <c r="I7" s="4"/>
      <c r="J7" s="4"/>
    </row>
    <row r="8" spans="1:10" ht="37.5" customHeight="1" x14ac:dyDescent="0.25">
      <c r="A8" s="202" t="s">
        <v>86</v>
      </c>
      <c r="B8" s="202"/>
      <c r="C8" s="202"/>
      <c r="D8" s="202"/>
      <c r="E8" s="202"/>
      <c r="F8" s="4"/>
      <c r="G8" s="4"/>
      <c r="H8" s="4"/>
      <c r="I8" s="4"/>
      <c r="J8" s="4"/>
    </row>
    <row r="9" spans="1:10" ht="13.5" customHeight="1" x14ac:dyDescent="0.25">
      <c r="A9" s="202"/>
      <c r="B9" s="202"/>
      <c r="C9" s="202"/>
      <c r="D9" s="202"/>
      <c r="E9" s="202"/>
      <c r="F9" s="4"/>
      <c r="G9" s="4"/>
      <c r="H9" s="4"/>
      <c r="I9" s="4"/>
      <c r="J9" s="4"/>
    </row>
    <row r="10" spans="1:10" ht="17.25" customHeight="1" x14ac:dyDescent="0.25">
      <c r="A10" s="198" t="s">
        <v>88</v>
      </c>
      <c r="B10" s="198"/>
      <c r="C10" s="198"/>
      <c r="D10" s="198"/>
      <c r="E10" s="198"/>
      <c r="F10" s="4"/>
      <c r="G10" s="4"/>
      <c r="H10" s="4"/>
      <c r="I10" s="4"/>
      <c r="J10" s="4"/>
    </row>
    <row r="11" spans="1:10" ht="17.25" customHeight="1" x14ac:dyDescent="0.25">
      <c r="A11" s="198" t="s">
        <v>215</v>
      </c>
      <c r="B11" s="198"/>
      <c r="C11" s="198"/>
      <c r="D11" s="198"/>
      <c r="E11" s="198"/>
      <c r="F11" s="4"/>
      <c r="G11" s="4"/>
      <c r="H11" s="4"/>
      <c r="I11" s="4"/>
      <c r="J11" s="4"/>
    </row>
    <row r="12" spans="1:10" ht="17.25" customHeight="1" x14ac:dyDescent="0.25">
      <c r="A12" s="198" t="s">
        <v>135</v>
      </c>
      <c r="B12" s="198"/>
      <c r="C12" s="198"/>
      <c r="D12" s="198"/>
      <c r="E12" s="198"/>
      <c r="F12" s="4"/>
      <c r="G12" s="4"/>
      <c r="H12" s="4"/>
      <c r="I12" s="4"/>
      <c r="J12" s="4"/>
    </row>
    <row r="13" spans="1:10" ht="12.75" customHeight="1" thickBot="1" x14ac:dyDescent="0.3">
      <c r="A13" s="199"/>
      <c r="B13" s="199"/>
      <c r="C13" s="199"/>
      <c r="D13" s="199"/>
      <c r="E13" s="199"/>
    </row>
    <row r="14" spans="1:10" ht="61.5" customHeight="1" thickBot="1" x14ac:dyDescent="0.3">
      <c r="A14" s="88" t="s">
        <v>77</v>
      </c>
      <c r="B14" s="89" t="s">
        <v>81</v>
      </c>
      <c r="C14" s="89" t="s">
        <v>79</v>
      </c>
      <c r="D14" s="90" t="s">
        <v>80</v>
      </c>
      <c r="E14" s="90" t="s">
        <v>133</v>
      </c>
    </row>
    <row r="15" spans="1:10" ht="7.5" customHeight="1" thickBot="1" x14ac:dyDescent="0.3">
      <c r="A15" s="51"/>
      <c r="B15" s="5"/>
      <c r="C15" s="31"/>
      <c r="D15" s="9"/>
      <c r="E15" s="9"/>
    </row>
    <row r="16" spans="1:10" ht="15.75" thickBot="1" x14ac:dyDescent="0.3">
      <c r="A16" s="19" t="s">
        <v>0</v>
      </c>
      <c r="B16" s="19"/>
      <c r="C16" s="19"/>
      <c r="D16" s="19"/>
      <c r="E16" s="19"/>
    </row>
    <row r="17" spans="1:5" ht="13.5" customHeight="1" x14ac:dyDescent="0.25">
      <c r="A17" s="50" t="s">
        <v>1</v>
      </c>
      <c r="B17" s="59">
        <v>70</v>
      </c>
      <c r="C17" s="133">
        <v>0</v>
      </c>
      <c r="D17" s="14" t="s">
        <v>84</v>
      </c>
      <c r="E17" s="42"/>
    </row>
    <row r="18" spans="1:5" ht="13.5" customHeight="1" x14ac:dyDescent="0.25">
      <c r="A18" s="51" t="s">
        <v>2</v>
      </c>
      <c r="B18" s="60">
        <v>15</v>
      </c>
      <c r="C18" s="134">
        <f>2/4</f>
        <v>0.5</v>
      </c>
      <c r="D18" s="14" t="s">
        <v>84</v>
      </c>
      <c r="E18" s="9"/>
    </row>
    <row r="19" spans="1:5" ht="13.5" customHeight="1" x14ac:dyDescent="0.25">
      <c r="A19" s="51" t="s">
        <v>3</v>
      </c>
      <c r="B19" s="60">
        <v>3</v>
      </c>
      <c r="C19" s="134">
        <f>3/8</f>
        <v>0.375</v>
      </c>
      <c r="D19" s="14" t="s">
        <v>84</v>
      </c>
      <c r="E19" s="43"/>
    </row>
    <row r="20" spans="1:5" ht="13.5" customHeight="1" x14ac:dyDescent="0.25">
      <c r="A20" s="51" t="s">
        <v>4</v>
      </c>
      <c r="B20" s="60" t="s">
        <v>94</v>
      </c>
      <c r="C20" s="134">
        <f>0/8</f>
        <v>0</v>
      </c>
      <c r="D20" s="14" t="s">
        <v>84</v>
      </c>
      <c r="E20" s="43"/>
    </row>
    <row r="21" spans="1:5" ht="13.5" customHeight="1" x14ac:dyDescent="0.25">
      <c r="A21" s="51" t="s">
        <v>5</v>
      </c>
      <c r="B21" s="60">
        <v>20</v>
      </c>
      <c r="C21" s="134">
        <f>5/10</f>
        <v>0.5</v>
      </c>
      <c r="D21" s="14" t="s">
        <v>84</v>
      </c>
      <c r="E21" s="9"/>
    </row>
    <row r="22" spans="1:5" ht="13.5" customHeight="1" x14ac:dyDescent="0.25">
      <c r="A22" s="51" t="s">
        <v>6</v>
      </c>
      <c r="B22" s="60">
        <v>30</v>
      </c>
      <c r="C22" s="134">
        <f>0/3</f>
        <v>0</v>
      </c>
      <c r="D22" s="14" t="s">
        <v>84</v>
      </c>
      <c r="E22" s="43"/>
    </row>
    <row r="23" spans="1:5" ht="13.5" customHeight="1" x14ac:dyDescent="0.25">
      <c r="A23" s="51" t="s">
        <v>7</v>
      </c>
      <c r="B23" s="60" t="s">
        <v>94</v>
      </c>
      <c r="C23" s="134">
        <f>3/7</f>
        <v>0.42857142857142855</v>
      </c>
      <c r="D23" s="9" t="s">
        <v>84</v>
      </c>
      <c r="E23" s="43"/>
    </row>
    <row r="24" spans="1:5" ht="13.5" customHeight="1" x14ac:dyDescent="0.25">
      <c r="A24" s="50" t="s">
        <v>8</v>
      </c>
      <c r="B24" s="59" t="s">
        <v>94</v>
      </c>
      <c r="C24" s="133">
        <f>3/10</f>
        <v>0.3</v>
      </c>
      <c r="D24" s="9" t="s">
        <v>84</v>
      </c>
      <c r="E24" s="43"/>
    </row>
    <row r="25" spans="1:5" ht="13.5" customHeight="1" thickBot="1" x14ac:dyDescent="0.3">
      <c r="A25" s="52" t="s">
        <v>9</v>
      </c>
      <c r="B25" s="61">
        <v>50</v>
      </c>
      <c r="C25" s="135">
        <v>0</v>
      </c>
      <c r="D25" s="15" t="s">
        <v>84</v>
      </c>
      <c r="E25" s="44"/>
    </row>
    <row r="26" spans="1:5" ht="13.5" customHeight="1" thickBot="1" x14ac:dyDescent="0.3">
      <c r="A26" s="53"/>
      <c r="B26" s="6"/>
      <c r="C26" s="136"/>
      <c r="D26" s="10"/>
      <c r="E26" s="45"/>
    </row>
    <row r="27" spans="1:5" ht="13.5" customHeight="1" thickBot="1" x14ac:dyDescent="0.3">
      <c r="A27" s="23" t="s">
        <v>10</v>
      </c>
      <c r="B27" s="22"/>
      <c r="C27" s="137"/>
      <c r="D27" s="20"/>
      <c r="E27" s="20"/>
    </row>
    <row r="28" spans="1:5" ht="13.5" customHeight="1" x14ac:dyDescent="0.25">
      <c r="A28" s="54" t="s">
        <v>11</v>
      </c>
      <c r="B28" s="59">
        <v>1</v>
      </c>
      <c r="C28" s="138">
        <f>1/5</f>
        <v>0.2</v>
      </c>
      <c r="D28" s="16" t="s">
        <v>84</v>
      </c>
      <c r="E28" s="16"/>
    </row>
    <row r="29" spans="1:5" ht="13.5" customHeight="1" x14ac:dyDescent="0.25">
      <c r="A29" s="51" t="s">
        <v>12</v>
      </c>
      <c r="B29" s="60" t="s">
        <v>94</v>
      </c>
      <c r="C29" s="134">
        <v>0</v>
      </c>
      <c r="D29" s="9" t="s">
        <v>84</v>
      </c>
      <c r="E29" s="43"/>
    </row>
    <row r="30" spans="1:5" ht="13.5" customHeight="1" x14ac:dyDescent="0.25">
      <c r="A30" s="51" t="s">
        <v>13</v>
      </c>
      <c r="B30" s="60">
        <v>50</v>
      </c>
      <c r="C30" s="134">
        <f>0/5</f>
        <v>0</v>
      </c>
      <c r="D30" s="9" t="s">
        <v>84</v>
      </c>
      <c r="E30" s="46"/>
    </row>
    <row r="31" spans="1:5" ht="13.5" customHeight="1" x14ac:dyDescent="0.25">
      <c r="A31" s="51" t="s">
        <v>14</v>
      </c>
      <c r="B31" s="60">
        <v>55</v>
      </c>
      <c r="C31" s="134">
        <f>0/2</f>
        <v>0</v>
      </c>
      <c r="D31" s="9" t="s">
        <v>84</v>
      </c>
      <c r="E31" s="43"/>
    </row>
    <row r="32" spans="1:5" ht="13.5" customHeight="1" x14ac:dyDescent="0.25">
      <c r="A32" s="51" t="s">
        <v>15</v>
      </c>
      <c r="B32" s="60">
        <v>40</v>
      </c>
      <c r="C32" s="134">
        <f>6/18</f>
        <v>0.33333333333333331</v>
      </c>
      <c r="D32" s="9" t="s">
        <v>84</v>
      </c>
      <c r="E32" s="43"/>
    </row>
    <row r="33" spans="1:5" ht="13.5" customHeight="1" thickBot="1" x14ac:dyDescent="0.3">
      <c r="A33" s="52" t="s">
        <v>16</v>
      </c>
      <c r="B33" s="60">
        <v>0</v>
      </c>
      <c r="C33" s="139">
        <f>0/7</f>
        <v>0</v>
      </c>
      <c r="D33" s="17" t="s">
        <v>84</v>
      </c>
      <c r="E33" s="47"/>
    </row>
    <row r="34" spans="1:5" ht="13.5" customHeight="1" thickBot="1" x14ac:dyDescent="0.3">
      <c r="A34" s="53"/>
      <c r="B34" s="6"/>
      <c r="C34" s="136"/>
      <c r="D34" s="10"/>
      <c r="E34" s="45"/>
    </row>
    <row r="35" spans="1:5" ht="13.5" customHeight="1" thickBot="1" x14ac:dyDescent="0.3">
      <c r="A35" s="23" t="s">
        <v>17</v>
      </c>
      <c r="B35" s="22"/>
      <c r="C35" s="137"/>
      <c r="D35" s="20"/>
      <c r="E35" s="20"/>
    </row>
    <row r="36" spans="1:5" ht="13.5" customHeight="1" x14ac:dyDescent="0.25">
      <c r="A36" s="50" t="s">
        <v>18</v>
      </c>
      <c r="B36" s="59">
        <v>1</v>
      </c>
      <c r="C36" s="133">
        <v>0</v>
      </c>
      <c r="D36" s="9" t="s">
        <v>84</v>
      </c>
      <c r="E36" s="14"/>
    </row>
    <row r="37" spans="1:5" ht="13.5" customHeight="1" x14ac:dyDescent="0.25">
      <c r="A37" s="51" t="s">
        <v>19</v>
      </c>
      <c r="B37" s="60">
        <v>100</v>
      </c>
      <c r="C37" s="134">
        <f>1/4</f>
        <v>0.25</v>
      </c>
      <c r="D37" s="9" t="s">
        <v>84</v>
      </c>
      <c r="E37" s="9"/>
    </row>
    <row r="38" spans="1:5" ht="13.5" customHeight="1" x14ac:dyDescent="0.25">
      <c r="A38" s="51" t="s">
        <v>20</v>
      </c>
      <c r="B38" s="60" t="s">
        <v>94</v>
      </c>
      <c r="C38" s="134">
        <f>0/3</f>
        <v>0</v>
      </c>
      <c r="D38" s="9" t="s">
        <v>84</v>
      </c>
      <c r="E38" s="43"/>
    </row>
    <row r="39" spans="1:5" ht="13.5" customHeight="1" x14ac:dyDescent="0.25">
      <c r="A39" s="51" t="s">
        <v>21</v>
      </c>
      <c r="B39" s="60">
        <v>100</v>
      </c>
      <c r="C39" s="134">
        <f>0/3</f>
        <v>0</v>
      </c>
      <c r="D39" s="9" t="s">
        <v>84</v>
      </c>
      <c r="E39" s="9"/>
    </row>
    <row r="40" spans="1:5" ht="13.5" customHeight="1" x14ac:dyDescent="0.25">
      <c r="A40" s="51" t="s">
        <v>22</v>
      </c>
      <c r="B40" s="60">
        <v>70</v>
      </c>
      <c r="C40" s="134">
        <f>5/19</f>
        <v>0.26315789473684209</v>
      </c>
      <c r="D40" s="9" t="s">
        <v>84</v>
      </c>
      <c r="E40" s="9"/>
    </row>
    <row r="41" spans="1:5" ht="13.5" customHeight="1" x14ac:dyDescent="0.25">
      <c r="A41" s="51" t="s">
        <v>23</v>
      </c>
      <c r="B41" s="60">
        <v>2</v>
      </c>
      <c r="C41" s="134">
        <f>0/1</f>
        <v>0</v>
      </c>
      <c r="D41" s="9" t="s">
        <v>84</v>
      </c>
      <c r="E41" s="43"/>
    </row>
    <row r="42" spans="1:5" ht="13.5" customHeight="1" x14ac:dyDescent="0.25">
      <c r="A42" s="51" t="s">
        <v>24</v>
      </c>
      <c r="B42" s="59">
        <v>100</v>
      </c>
      <c r="C42" s="134">
        <f>12/36</f>
        <v>0.33333333333333331</v>
      </c>
      <c r="D42" s="9" t="s">
        <v>84</v>
      </c>
      <c r="E42" s="9"/>
    </row>
    <row r="43" spans="1:5" ht="13.5" customHeight="1" thickBot="1" x14ac:dyDescent="0.3">
      <c r="A43" s="52" t="s">
        <v>25</v>
      </c>
      <c r="B43" s="60">
        <v>20</v>
      </c>
      <c r="C43" s="139">
        <f>1/4</f>
        <v>0.25</v>
      </c>
      <c r="D43" s="9" t="s">
        <v>84</v>
      </c>
      <c r="E43" s="17"/>
    </row>
    <row r="44" spans="1:5" ht="13.5" customHeight="1" thickBot="1" x14ac:dyDescent="0.3">
      <c r="A44" s="53"/>
      <c r="B44" s="6"/>
      <c r="C44" s="136"/>
      <c r="D44" s="10"/>
      <c r="E44" s="45"/>
    </row>
    <row r="45" spans="1:5" ht="33" customHeight="1" thickBot="1" x14ac:dyDescent="0.3">
      <c r="A45" s="146" t="s">
        <v>214</v>
      </c>
      <c r="B45" s="22"/>
      <c r="C45" s="137"/>
      <c r="D45" s="23"/>
      <c r="E45" s="23"/>
    </row>
    <row r="46" spans="1:5" ht="13.5" customHeight="1" x14ac:dyDescent="0.25">
      <c r="A46" s="51" t="s">
        <v>27</v>
      </c>
      <c r="B46" s="59">
        <v>75</v>
      </c>
      <c r="C46" s="134">
        <f>1/9</f>
        <v>0.1111111111111111</v>
      </c>
      <c r="D46" s="9" t="s">
        <v>84</v>
      </c>
      <c r="E46" s="43"/>
    </row>
    <row r="47" spans="1:5" ht="13.5" customHeight="1" x14ac:dyDescent="0.25">
      <c r="A47" s="51" t="s">
        <v>28</v>
      </c>
      <c r="B47" s="60">
        <v>13.88</v>
      </c>
      <c r="C47" s="134">
        <f>0/1</f>
        <v>0</v>
      </c>
      <c r="D47" s="9" t="s">
        <v>84</v>
      </c>
      <c r="E47" s="9"/>
    </row>
    <row r="48" spans="1:5" ht="13.5" customHeight="1" x14ac:dyDescent="0.25">
      <c r="A48" s="51" t="s">
        <v>29</v>
      </c>
      <c r="B48" s="60" t="s">
        <v>94</v>
      </c>
      <c r="C48" s="134">
        <f>0/8</f>
        <v>0</v>
      </c>
      <c r="D48" s="9" t="s">
        <v>84</v>
      </c>
      <c r="E48" s="9"/>
    </row>
    <row r="49" spans="1:5" ht="13.5" customHeight="1" x14ac:dyDescent="0.25">
      <c r="A49" s="51" t="s">
        <v>30</v>
      </c>
      <c r="B49" s="60">
        <v>50</v>
      </c>
      <c r="C49" s="134">
        <f>0/10</f>
        <v>0</v>
      </c>
      <c r="D49" s="9" t="s">
        <v>84</v>
      </c>
      <c r="E49" s="9"/>
    </row>
    <row r="50" spans="1:5" ht="13.5" customHeight="1" x14ac:dyDescent="0.25">
      <c r="A50" s="51" t="s">
        <v>31</v>
      </c>
      <c r="B50" s="60">
        <v>0</v>
      </c>
      <c r="C50" s="134">
        <f>0/26</f>
        <v>0</v>
      </c>
      <c r="D50" s="9" t="s">
        <v>84</v>
      </c>
      <c r="E50" s="43"/>
    </row>
    <row r="51" spans="1:5" ht="13.5" customHeight="1" x14ac:dyDescent="0.25">
      <c r="A51" s="51" t="s">
        <v>32</v>
      </c>
      <c r="B51" s="60">
        <v>100</v>
      </c>
      <c r="C51" s="134">
        <f>1/3</f>
        <v>0.33333333333333331</v>
      </c>
      <c r="D51" s="9" t="s">
        <v>84</v>
      </c>
      <c r="E51" s="43"/>
    </row>
    <row r="52" spans="1:5" ht="13.5" customHeight="1" x14ac:dyDescent="0.25">
      <c r="A52" s="51" t="s">
        <v>33</v>
      </c>
      <c r="B52" s="59">
        <v>50</v>
      </c>
      <c r="C52" s="134">
        <f>382/687</f>
        <v>0.55604075691411936</v>
      </c>
      <c r="D52" s="9" t="s">
        <v>84</v>
      </c>
      <c r="E52" s="43"/>
    </row>
    <row r="53" spans="1:5" ht="13.5" customHeight="1" x14ac:dyDescent="0.25">
      <c r="A53" s="51" t="s">
        <v>34</v>
      </c>
      <c r="B53" s="60">
        <v>5</v>
      </c>
      <c r="C53" s="134">
        <f>2/11</f>
        <v>0.18181818181818182</v>
      </c>
      <c r="D53" s="9" t="s">
        <v>84</v>
      </c>
      <c r="E53" s="43"/>
    </row>
    <row r="54" spans="1:5" ht="13.5" customHeight="1" x14ac:dyDescent="0.25">
      <c r="A54" s="51" t="s">
        <v>35</v>
      </c>
      <c r="B54" s="59">
        <v>70</v>
      </c>
      <c r="C54" s="140">
        <f>0/19</f>
        <v>0</v>
      </c>
      <c r="D54" s="9" t="s">
        <v>84</v>
      </c>
      <c r="E54" s="48"/>
    </row>
    <row r="55" spans="1:5" ht="13.5" customHeight="1" x14ac:dyDescent="0.25">
      <c r="A55" s="51" t="s">
        <v>36</v>
      </c>
      <c r="B55" s="60">
        <v>0</v>
      </c>
      <c r="C55" s="134">
        <f>1/6</f>
        <v>0.16666666666666666</v>
      </c>
      <c r="D55" s="9" t="s">
        <v>84</v>
      </c>
      <c r="E55" s="43"/>
    </row>
    <row r="56" spans="1:5" ht="13.5" customHeight="1" x14ac:dyDescent="0.25">
      <c r="A56" s="51" t="s">
        <v>37</v>
      </c>
      <c r="B56" s="60">
        <v>15</v>
      </c>
      <c r="C56" s="134">
        <f>1/6</f>
        <v>0.16666666666666666</v>
      </c>
      <c r="D56" s="9" t="s">
        <v>84</v>
      </c>
      <c r="E56" s="43"/>
    </row>
    <row r="57" spans="1:5" ht="13.5" customHeight="1" thickBot="1" x14ac:dyDescent="0.3">
      <c r="A57" s="51" t="s">
        <v>38</v>
      </c>
      <c r="B57" s="60">
        <v>15</v>
      </c>
      <c r="C57" s="140">
        <f>1/16</f>
        <v>6.25E-2</v>
      </c>
      <c r="D57" s="9" t="s">
        <v>84</v>
      </c>
      <c r="E57" s="47"/>
    </row>
    <row r="58" spans="1:5" ht="13.5" customHeight="1" thickBot="1" x14ac:dyDescent="0.3">
      <c r="A58" s="53"/>
      <c r="B58" s="6"/>
      <c r="C58" s="136"/>
      <c r="D58" s="10"/>
      <c r="E58" s="45"/>
    </row>
    <row r="59" spans="1:5" ht="13.5" customHeight="1" thickBot="1" x14ac:dyDescent="0.3">
      <c r="A59" s="23" t="s">
        <v>39</v>
      </c>
      <c r="B59" s="22"/>
      <c r="C59" s="137"/>
      <c r="D59" s="20"/>
      <c r="E59" s="20"/>
    </row>
    <row r="60" spans="1:5" ht="13.5" customHeight="1" x14ac:dyDescent="0.25">
      <c r="A60" s="51" t="s">
        <v>40</v>
      </c>
      <c r="B60" s="59">
        <v>55</v>
      </c>
      <c r="C60" s="134">
        <f>2/34</f>
        <v>5.8823529411764705E-2</v>
      </c>
      <c r="D60" s="9" t="s">
        <v>84</v>
      </c>
      <c r="E60" s="43"/>
    </row>
    <row r="61" spans="1:5" ht="13.5" customHeight="1" x14ac:dyDescent="0.25">
      <c r="A61" s="51" t="s">
        <v>41</v>
      </c>
      <c r="B61" s="60">
        <v>55</v>
      </c>
      <c r="C61" s="134">
        <v>0</v>
      </c>
      <c r="D61" s="9" t="s">
        <v>84</v>
      </c>
      <c r="E61" s="43"/>
    </row>
    <row r="62" spans="1:5" ht="13.5" customHeight="1" x14ac:dyDescent="0.25">
      <c r="A62" s="51" t="s">
        <v>42</v>
      </c>
      <c r="B62" s="60">
        <v>0</v>
      </c>
      <c r="C62" s="134">
        <f>0/1</f>
        <v>0</v>
      </c>
      <c r="D62" s="9" t="s">
        <v>84</v>
      </c>
      <c r="E62" s="43"/>
    </row>
    <row r="63" spans="1:5" ht="13.5" customHeight="1" x14ac:dyDescent="0.25">
      <c r="A63" s="51" t="s">
        <v>43</v>
      </c>
      <c r="B63" s="60">
        <v>0</v>
      </c>
      <c r="C63" s="134">
        <f>1/4</f>
        <v>0.25</v>
      </c>
      <c r="D63" s="9" t="s">
        <v>84</v>
      </c>
      <c r="E63" s="43"/>
    </row>
    <row r="64" spans="1:5" ht="13.5" customHeight="1" x14ac:dyDescent="0.25">
      <c r="A64" s="51" t="s">
        <v>44</v>
      </c>
      <c r="B64" s="60">
        <v>30</v>
      </c>
      <c r="C64" s="134">
        <f>2/6</f>
        <v>0.33333333333333331</v>
      </c>
      <c r="D64" s="9" t="s">
        <v>84</v>
      </c>
      <c r="E64" s="43"/>
    </row>
    <row r="65" spans="1:5" ht="13.5" customHeight="1" thickBot="1" x14ac:dyDescent="0.3">
      <c r="A65" s="52" t="s">
        <v>45</v>
      </c>
      <c r="B65" s="60">
        <v>50</v>
      </c>
      <c r="C65" s="139">
        <f>0/1</f>
        <v>0</v>
      </c>
      <c r="D65" s="14" t="s">
        <v>84</v>
      </c>
      <c r="E65" s="47"/>
    </row>
    <row r="66" spans="1:5" ht="13.5" customHeight="1" thickBot="1" x14ac:dyDescent="0.3">
      <c r="A66" s="53"/>
      <c r="B66" s="6"/>
      <c r="C66" s="136"/>
      <c r="D66" s="10"/>
      <c r="E66" s="45"/>
    </row>
    <row r="67" spans="1:5" ht="13.5" customHeight="1" thickBot="1" x14ac:dyDescent="0.3">
      <c r="A67" s="27" t="s">
        <v>46</v>
      </c>
      <c r="B67" s="24"/>
      <c r="C67" s="141"/>
      <c r="D67" s="27"/>
      <c r="E67" s="27"/>
    </row>
    <row r="68" spans="1:5" ht="13.5" customHeight="1" x14ac:dyDescent="0.25">
      <c r="A68" s="50" t="s">
        <v>48</v>
      </c>
      <c r="B68" s="59">
        <v>5</v>
      </c>
      <c r="C68" s="133">
        <f>1/20</f>
        <v>0.05</v>
      </c>
      <c r="D68" s="9" t="s">
        <v>84</v>
      </c>
      <c r="E68" s="42"/>
    </row>
    <row r="69" spans="1:5" ht="13.5" customHeight="1" x14ac:dyDescent="0.25">
      <c r="A69" s="51" t="s">
        <v>51</v>
      </c>
      <c r="B69" s="83">
        <v>10</v>
      </c>
      <c r="C69" s="134">
        <f>2/6</f>
        <v>0.33333333333333331</v>
      </c>
      <c r="D69" s="9" t="s">
        <v>84</v>
      </c>
      <c r="E69" s="9"/>
    </row>
    <row r="70" spans="1:5" ht="13.5" customHeight="1" x14ac:dyDescent="0.25">
      <c r="A70" s="51" t="s">
        <v>50</v>
      </c>
      <c r="B70" s="60">
        <v>20</v>
      </c>
      <c r="C70" s="134">
        <f>1/12</f>
        <v>8.3333333333333329E-2</v>
      </c>
      <c r="D70" s="9" t="s">
        <v>84</v>
      </c>
      <c r="E70" s="9"/>
    </row>
    <row r="71" spans="1:5" ht="13.5" customHeight="1" x14ac:dyDescent="0.25">
      <c r="A71" s="51" t="s">
        <v>49</v>
      </c>
      <c r="B71" s="60">
        <v>100</v>
      </c>
      <c r="C71" s="134">
        <f>1/7</f>
        <v>0.14285714285714285</v>
      </c>
      <c r="D71" s="9" t="s">
        <v>84</v>
      </c>
      <c r="E71" s="43"/>
    </row>
    <row r="72" spans="1:5" ht="13.5" customHeight="1" thickBot="1" x14ac:dyDescent="0.3">
      <c r="A72" s="52" t="s">
        <v>47</v>
      </c>
      <c r="B72" s="60">
        <v>50</v>
      </c>
      <c r="C72" s="139">
        <f>8/36</f>
        <v>0.22222222222222221</v>
      </c>
      <c r="D72" s="9" t="s">
        <v>84</v>
      </c>
      <c r="E72" s="47"/>
    </row>
    <row r="73" spans="1:5" ht="13.5" customHeight="1" thickBot="1" x14ac:dyDescent="0.3">
      <c r="A73" s="53"/>
      <c r="B73" s="6"/>
      <c r="C73" s="136"/>
      <c r="D73" s="10"/>
      <c r="E73" s="45"/>
    </row>
    <row r="74" spans="1:5" ht="13.5" customHeight="1" thickBot="1" x14ac:dyDescent="0.3">
      <c r="A74" s="27" t="s">
        <v>52</v>
      </c>
      <c r="B74" s="24"/>
      <c r="C74" s="141"/>
      <c r="D74" s="26"/>
      <c r="E74" s="26"/>
    </row>
    <row r="75" spans="1:5" ht="13.5" customHeight="1" x14ac:dyDescent="0.25">
      <c r="A75" s="51" t="s">
        <v>55</v>
      </c>
      <c r="B75" s="59">
        <v>87.35</v>
      </c>
      <c r="C75" s="134">
        <f>2/3</f>
        <v>0.66666666666666663</v>
      </c>
      <c r="D75" s="9" t="s">
        <v>84</v>
      </c>
      <c r="E75" s="43"/>
    </row>
    <row r="76" spans="1:5" ht="13.5" customHeight="1" x14ac:dyDescent="0.25">
      <c r="A76" s="51" t="s">
        <v>53</v>
      </c>
      <c r="B76" s="60">
        <v>55</v>
      </c>
      <c r="C76" s="134">
        <f>3/12</f>
        <v>0.25</v>
      </c>
      <c r="D76" s="9" t="s">
        <v>84</v>
      </c>
      <c r="E76" s="9"/>
    </row>
    <row r="77" spans="1:5" ht="13.5" customHeight="1" x14ac:dyDescent="0.25">
      <c r="A77" s="51" t="s">
        <v>54</v>
      </c>
      <c r="B77" s="60">
        <v>0.05</v>
      </c>
      <c r="C77" s="134">
        <f>1/6</f>
        <v>0.16666666666666666</v>
      </c>
      <c r="D77" s="9" t="s">
        <v>84</v>
      </c>
      <c r="E77" s="9"/>
    </row>
    <row r="78" spans="1:5" ht="13.5" customHeight="1" x14ac:dyDescent="0.25">
      <c r="A78" s="51" t="s">
        <v>57</v>
      </c>
      <c r="B78" s="60">
        <v>50</v>
      </c>
      <c r="C78" s="134">
        <f>0/1</f>
        <v>0</v>
      </c>
      <c r="D78" s="9" t="s">
        <v>84</v>
      </c>
      <c r="E78" s="43"/>
    </row>
    <row r="79" spans="1:5" ht="13.5" customHeight="1" x14ac:dyDescent="0.25">
      <c r="A79" s="51" t="s">
        <v>58</v>
      </c>
      <c r="B79" s="60">
        <v>0</v>
      </c>
      <c r="C79" s="134">
        <f>0/13</f>
        <v>0</v>
      </c>
      <c r="D79" s="9" t="s">
        <v>84</v>
      </c>
      <c r="E79" s="43"/>
    </row>
    <row r="80" spans="1:5" ht="13.5" customHeight="1" thickBot="1" x14ac:dyDescent="0.3">
      <c r="A80" s="52" t="s">
        <v>56</v>
      </c>
      <c r="B80" s="59">
        <v>75</v>
      </c>
      <c r="C80" s="139">
        <f>0/3</f>
        <v>0</v>
      </c>
      <c r="D80" s="9" t="s">
        <v>84</v>
      </c>
      <c r="E80" s="47"/>
    </row>
    <row r="81" spans="1:9" ht="13.5" customHeight="1" thickBot="1" x14ac:dyDescent="0.3">
      <c r="A81" s="53"/>
      <c r="B81" s="6"/>
      <c r="C81" s="136"/>
      <c r="D81" s="10"/>
      <c r="E81" s="45"/>
    </row>
    <row r="82" spans="1:9" ht="13.5" customHeight="1" thickBot="1" x14ac:dyDescent="0.3">
      <c r="A82" s="27" t="s">
        <v>212</v>
      </c>
      <c r="B82" s="13"/>
      <c r="C82" s="142"/>
      <c r="D82" s="25"/>
      <c r="E82" s="25"/>
    </row>
    <row r="83" spans="1:9" ht="13.5" customHeight="1" x14ac:dyDescent="0.25">
      <c r="A83" s="51" t="s">
        <v>60</v>
      </c>
      <c r="B83" s="59">
        <v>20</v>
      </c>
      <c r="C83" s="134">
        <f>3/10</f>
        <v>0.3</v>
      </c>
      <c r="D83" s="9" t="s">
        <v>84</v>
      </c>
      <c r="E83" s="9"/>
    </row>
    <row r="84" spans="1:9" ht="13.5" customHeight="1" x14ac:dyDescent="0.25">
      <c r="A84" s="51" t="s">
        <v>61</v>
      </c>
      <c r="B84" s="60">
        <v>20</v>
      </c>
      <c r="C84" s="134">
        <f>0/5</f>
        <v>0</v>
      </c>
      <c r="D84" s="9" t="s">
        <v>84</v>
      </c>
      <c r="E84" s="9"/>
    </row>
    <row r="85" spans="1:9" ht="13.5" customHeight="1" x14ac:dyDescent="0.25">
      <c r="A85" s="51" t="s">
        <v>62</v>
      </c>
      <c r="B85" s="60">
        <v>70</v>
      </c>
      <c r="C85" s="134">
        <f>0/3</f>
        <v>0</v>
      </c>
      <c r="D85" s="9" t="s">
        <v>84</v>
      </c>
      <c r="E85" s="9"/>
    </row>
    <row r="86" spans="1:9" ht="13.5" customHeight="1" x14ac:dyDescent="0.25">
      <c r="A86" s="51" t="s">
        <v>63</v>
      </c>
      <c r="B86" s="60">
        <v>50</v>
      </c>
      <c r="C86" s="134">
        <f>0/3</f>
        <v>0</v>
      </c>
      <c r="D86" s="9" t="s">
        <v>84</v>
      </c>
      <c r="E86" s="43"/>
    </row>
    <row r="87" spans="1:9" ht="13.5" customHeight="1" thickBot="1" x14ac:dyDescent="0.3">
      <c r="A87" s="51" t="s">
        <v>64</v>
      </c>
      <c r="B87" s="60">
        <v>2</v>
      </c>
      <c r="C87" s="134">
        <f>1/7</f>
        <v>0.14285714285714285</v>
      </c>
      <c r="D87" s="9" t="s">
        <v>84</v>
      </c>
      <c r="E87" s="9"/>
    </row>
    <row r="88" spans="1:9" ht="13.5" customHeight="1" thickBot="1" x14ac:dyDescent="0.3">
      <c r="A88" s="53"/>
      <c r="B88" s="6"/>
      <c r="C88" s="136"/>
      <c r="D88" s="10"/>
      <c r="E88" s="45"/>
    </row>
    <row r="89" spans="1:9" ht="13.5" customHeight="1" thickBot="1" x14ac:dyDescent="0.3">
      <c r="A89" s="27" t="s">
        <v>65</v>
      </c>
      <c r="B89" s="13"/>
      <c r="C89" s="142"/>
      <c r="D89" s="25"/>
      <c r="E89" s="25"/>
    </row>
    <row r="90" spans="1:9" ht="13.5" customHeight="1" x14ac:dyDescent="0.25">
      <c r="A90" s="51" t="s">
        <v>66</v>
      </c>
      <c r="B90" s="59">
        <v>80</v>
      </c>
      <c r="C90" s="134">
        <f>4/14</f>
        <v>0.2857142857142857</v>
      </c>
      <c r="D90" s="9" t="s">
        <v>84</v>
      </c>
      <c r="E90" s="43"/>
    </row>
    <row r="91" spans="1:9" ht="13.5" customHeight="1" x14ac:dyDescent="0.25">
      <c r="A91" s="51" t="s">
        <v>67</v>
      </c>
      <c r="B91" s="60">
        <v>50</v>
      </c>
      <c r="C91" s="134">
        <f>2/8</f>
        <v>0.25</v>
      </c>
      <c r="D91" s="9" t="s">
        <v>84</v>
      </c>
      <c r="E91" s="43"/>
    </row>
    <row r="92" spans="1:9" ht="13.5" customHeight="1" x14ac:dyDescent="0.25">
      <c r="A92" s="51" t="s">
        <v>68</v>
      </c>
      <c r="B92" s="60">
        <v>40</v>
      </c>
      <c r="C92" s="134">
        <f>4/8</f>
        <v>0.5</v>
      </c>
      <c r="D92" s="9" t="s">
        <v>84</v>
      </c>
      <c r="E92" s="43"/>
    </row>
    <row r="93" spans="1:9" ht="13.5" customHeight="1" x14ac:dyDescent="0.25">
      <c r="A93" s="51" t="s">
        <v>69</v>
      </c>
      <c r="B93" s="60">
        <v>40</v>
      </c>
      <c r="C93" s="134">
        <f>3/12</f>
        <v>0.25</v>
      </c>
      <c r="D93" s="9" t="s">
        <v>84</v>
      </c>
      <c r="E93" s="9"/>
    </row>
    <row r="94" spans="1:9" ht="13.5" customHeight="1" thickBot="1" x14ac:dyDescent="0.3">
      <c r="A94" s="52" t="s">
        <v>70</v>
      </c>
      <c r="B94" s="60">
        <v>0</v>
      </c>
      <c r="C94" s="139">
        <f>1/2</f>
        <v>0.5</v>
      </c>
      <c r="D94" s="9" t="s">
        <v>84</v>
      </c>
      <c r="E94" s="47"/>
      <c r="I94" s="2" t="s">
        <v>71</v>
      </c>
    </row>
    <row r="95" spans="1:9" ht="9.75" customHeight="1" thickBot="1" x14ac:dyDescent="0.3">
      <c r="A95" s="56"/>
      <c r="B95" s="8"/>
      <c r="C95" s="143"/>
      <c r="D95" s="12"/>
      <c r="E95" s="49"/>
    </row>
    <row r="96" spans="1:9" ht="15.75" thickBot="1" x14ac:dyDescent="0.3">
      <c r="A96" s="144" t="s">
        <v>72</v>
      </c>
      <c r="B96" s="144">
        <v>0.5</v>
      </c>
      <c r="C96" s="144">
        <f>473/1184</f>
        <v>0.39949324324324326</v>
      </c>
      <c r="D96" s="20" t="s">
        <v>84</v>
      </c>
      <c r="E96" s="20"/>
    </row>
    <row r="97" spans="1:5" ht="52.5" customHeight="1" x14ac:dyDescent="0.25">
      <c r="A97" s="205" t="s">
        <v>260</v>
      </c>
      <c r="B97" s="205"/>
      <c r="C97" s="205"/>
      <c r="D97" s="205"/>
      <c r="E97" s="205"/>
    </row>
    <row r="98" spans="1:5" x14ac:dyDescent="0.25">
      <c r="A98" s="3" t="s">
        <v>83</v>
      </c>
    </row>
    <row r="99" spans="1:5" x14ac:dyDescent="0.25">
      <c r="A99" s="40"/>
      <c r="B99" s="40"/>
    </row>
  </sheetData>
  <mergeCells count="14">
    <mergeCell ref="A97:E97"/>
    <mergeCell ref="A13:E13"/>
    <mergeCell ref="A9:E9"/>
    <mergeCell ref="A7:E7"/>
    <mergeCell ref="A3:E3"/>
    <mergeCell ref="A5:E5"/>
    <mergeCell ref="A12:E12"/>
    <mergeCell ref="A10:E10"/>
    <mergeCell ref="A11:E11"/>
    <mergeCell ref="A1:E1"/>
    <mergeCell ref="A2:E2"/>
    <mergeCell ref="A4:E4"/>
    <mergeCell ref="A6:E6"/>
    <mergeCell ref="A8:E8"/>
  </mergeCells>
  <pageMargins left="0.51181102362204722" right="0.24" top="0.34" bottom="0.28000000000000003" header="0.17" footer="0.17"/>
  <pageSetup paperSize="9" scale="56" orientation="portrait" r:id="rId1"/>
  <colBreaks count="1" manualBreakCount="1">
    <brk id="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99"/>
  <sheetViews>
    <sheetView view="pageBreakPreview" zoomScale="110" zoomScaleNormal="160" zoomScaleSheetLayoutView="110" workbookViewId="0">
      <selection activeCell="A97" sqref="A97"/>
    </sheetView>
  </sheetViews>
  <sheetFormatPr defaultColWidth="30.85546875" defaultRowHeight="15" x14ac:dyDescent="0.25"/>
  <cols>
    <col min="1" max="1" width="38.5703125" customWidth="1"/>
    <col min="2" max="2" width="15.140625" customWidth="1"/>
    <col min="3" max="3" width="13.28515625" customWidth="1"/>
    <col min="4" max="4" width="13.7109375" customWidth="1"/>
    <col min="5" max="5" width="48.85546875" customWidth="1"/>
  </cols>
  <sheetData>
    <row r="1" spans="1:10" x14ac:dyDescent="0.25">
      <c r="A1" s="200" t="s">
        <v>73</v>
      </c>
      <c r="B1" s="200"/>
      <c r="C1" s="200"/>
      <c r="D1" s="200"/>
      <c r="E1" s="200"/>
      <c r="F1" s="1"/>
      <c r="G1" s="1"/>
      <c r="H1" s="1"/>
    </row>
    <row r="2" spans="1:10" x14ac:dyDescent="0.25">
      <c r="A2" s="200" t="s">
        <v>74</v>
      </c>
      <c r="B2" s="200"/>
      <c r="C2" s="200"/>
      <c r="D2" s="200"/>
      <c r="E2" s="200"/>
      <c r="F2" s="1"/>
      <c r="G2" s="1"/>
      <c r="H2" s="1"/>
    </row>
    <row r="3" spans="1:10" ht="9" customHeight="1" x14ac:dyDescent="0.25">
      <c r="A3" s="200"/>
      <c r="B3" s="200"/>
      <c r="C3" s="200"/>
      <c r="D3" s="200"/>
      <c r="E3" s="200"/>
      <c r="F3" s="28"/>
      <c r="G3" s="28"/>
      <c r="H3" s="28"/>
    </row>
    <row r="4" spans="1:10" x14ac:dyDescent="0.25">
      <c r="A4" s="200" t="s">
        <v>99</v>
      </c>
      <c r="B4" s="200"/>
      <c r="C4" s="200"/>
      <c r="D4" s="200"/>
      <c r="E4" s="200"/>
      <c r="F4" s="28"/>
      <c r="G4" s="28"/>
      <c r="H4" s="28"/>
    </row>
    <row r="5" spans="1:10" ht="9" customHeight="1" x14ac:dyDescent="0.25">
      <c r="A5" s="203"/>
      <c r="B5" s="203"/>
      <c r="C5" s="203"/>
      <c r="D5" s="203"/>
      <c r="E5" s="203"/>
      <c r="F5" s="28"/>
      <c r="G5" s="28"/>
      <c r="H5" s="28"/>
    </row>
    <row r="6" spans="1:10" ht="39.75" customHeight="1" x14ac:dyDescent="0.25">
      <c r="A6" s="202" t="s">
        <v>85</v>
      </c>
      <c r="B6" s="202"/>
      <c r="C6" s="202"/>
      <c r="D6" s="202"/>
      <c r="E6" s="202"/>
      <c r="F6" s="41"/>
      <c r="G6" s="41"/>
      <c r="H6" s="41"/>
      <c r="I6" s="41"/>
      <c r="J6" s="4"/>
    </row>
    <row r="7" spans="1:10" ht="11.25" customHeight="1" x14ac:dyDescent="0.25">
      <c r="A7" s="204"/>
      <c r="B7" s="204"/>
      <c r="C7" s="204"/>
      <c r="D7" s="204"/>
      <c r="E7" s="204"/>
      <c r="F7" s="4"/>
      <c r="G7" s="4"/>
      <c r="H7" s="4"/>
      <c r="I7" s="4"/>
      <c r="J7" s="4"/>
    </row>
    <row r="8" spans="1:10" ht="26.25" customHeight="1" x14ac:dyDescent="0.25">
      <c r="A8" s="202" t="s">
        <v>86</v>
      </c>
      <c r="B8" s="202"/>
      <c r="C8" s="202"/>
      <c r="D8" s="202"/>
      <c r="E8" s="202"/>
      <c r="F8" s="4"/>
      <c r="G8" s="4"/>
      <c r="H8" s="4"/>
      <c r="I8" s="4"/>
      <c r="J8" s="4"/>
    </row>
    <row r="9" spans="1:10" ht="13.5" customHeight="1" x14ac:dyDescent="0.25">
      <c r="A9" s="202"/>
      <c r="B9" s="202"/>
      <c r="C9" s="202"/>
      <c r="D9" s="202"/>
      <c r="E9" s="202"/>
      <c r="F9" s="4"/>
      <c r="G9" s="4"/>
      <c r="H9" s="4"/>
      <c r="I9" s="4"/>
      <c r="J9" s="4"/>
    </row>
    <row r="10" spans="1:10" ht="17.25" customHeight="1" x14ac:dyDescent="0.25">
      <c r="A10" s="198" t="s">
        <v>89</v>
      </c>
      <c r="B10" s="198"/>
      <c r="C10" s="198"/>
      <c r="D10" s="198"/>
      <c r="E10" s="198"/>
      <c r="F10" s="4"/>
      <c r="G10" s="4"/>
      <c r="H10" s="4"/>
      <c r="I10" s="4"/>
      <c r="J10" s="4"/>
    </row>
    <row r="11" spans="1:10" ht="17.25" customHeight="1" x14ac:dyDescent="0.25">
      <c r="A11" s="198" t="s">
        <v>208</v>
      </c>
      <c r="B11" s="198"/>
      <c r="C11" s="198"/>
      <c r="D11" s="198"/>
      <c r="E11" s="198"/>
      <c r="F11" s="4"/>
      <c r="G11" s="4"/>
      <c r="H11" s="4"/>
      <c r="I11" s="4"/>
      <c r="J11" s="4"/>
    </row>
    <row r="12" spans="1:10" ht="17.25" customHeight="1" x14ac:dyDescent="0.25">
      <c r="A12" s="198" t="s">
        <v>136</v>
      </c>
      <c r="B12" s="198"/>
      <c r="C12" s="198"/>
      <c r="D12" s="198"/>
      <c r="E12" s="198"/>
      <c r="F12" s="4"/>
      <c r="G12" s="4"/>
      <c r="H12" s="4"/>
      <c r="I12" s="4"/>
      <c r="J12" s="4"/>
    </row>
    <row r="13" spans="1:10" ht="12.75" customHeight="1" thickBot="1" x14ac:dyDescent="0.3">
      <c r="A13" s="199"/>
      <c r="B13" s="199"/>
      <c r="C13" s="199"/>
      <c r="D13" s="199"/>
      <c r="E13" s="199"/>
    </row>
    <row r="14" spans="1:10" ht="66.75" customHeight="1" thickBot="1" x14ac:dyDescent="0.3">
      <c r="A14" s="88" t="s">
        <v>77</v>
      </c>
      <c r="B14" s="89" t="s">
        <v>81</v>
      </c>
      <c r="C14" s="89" t="s">
        <v>79</v>
      </c>
      <c r="D14" s="90" t="s">
        <v>80</v>
      </c>
      <c r="E14" s="90" t="s">
        <v>133</v>
      </c>
    </row>
    <row r="15" spans="1:10" ht="7.5" customHeight="1" thickBot="1" x14ac:dyDescent="0.3">
      <c r="A15" s="51"/>
      <c r="B15" s="5"/>
      <c r="C15" s="31"/>
      <c r="D15" s="9"/>
      <c r="E15" s="9"/>
    </row>
    <row r="16" spans="1:10" ht="15.75" thickBot="1" x14ac:dyDescent="0.3">
      <c r="A16" s="19" t="s">
        <v>0</v>
      </c>
      <c r="B16" s="21"/>
      <c r="C16" s="29"/>
      <c r="D16" s="19"/>
      <c r="E16" s="19"/>
    </row>
    <row r="17" spans="1:5" ht="13.5" customHeight="1" x14ac:dyDescent="0.25">
      <c r="A17" s="50" t="s">
        <v>1</v>
      </c>
      <c r="B17" s="59">
        <v>20</v>
      </c>
      <c r="C17" s="113">
        <v>0</v>
      </c>
      <c r="D17" s="14" t="s">
        <v>84</v>
      </c>
      <c r="E17" s="42"/>
    </row>
    <row r="18" spans="1:5" ht="13.5" customHeight="1" x14ac:dyDescent="0.25">
      <c r="A18" s="51" t="s">
        <v>2</v>
      </c>
      <c r="B18" s="60">
        <v>0.5</v>
      </c>
      <c r="C18" s="114">
        <v>0</v>
      </c>
      <c r="D18" s="9" t="s">
        <v>84</v>
      </c>
      <c r="E18" s="9"/>
    </row>
    <row r="19" spans="1:5" ht="13.5" customHeight="1" x14ac:dyDescent="0.25">
      <c r="A19" s="51" t="s">
        <v>3</v>
      </c>
      <c r="B19" s="60">
        <v>3</v>
      </c>
      <c r="C19" s="114">
        <v>0</v>
      </c>
      <c r="D19" s="9" t="s">
        <v>84</v>
      </c>
      <c r="E19" s="43"/>
    </row>
    <row r="20" spans="1:5" ht="13.5" customHeight="1" x14ac:dyDescent="0.25">
      <c r="A20" s="51" t="s">
        <v>4</v>
      </c>
      <c r="B20" s="60" t="s">
        <v>94</v>
      </c>
      <c r="C20" s="109" t="s">
        <v>94</v>
      </c>
      <c r="D20" s="9" t="s">
        <v>84</v>
      </c>
      <c r="E20" s="43"/>
    </row>
    <row r="21" spans="1:5" ht="13.5" customHeight="1" x14ac:dyDescent="0.25">
      <c r="A21" s="51" t="s">
        <v>5</v>
      </c>
      <c r="B21" s="60">
        <v>3</v>
      </c>
      <c r="C21" s="114">
        <v>0</v>
      </c>
      <c r="D21" s="14" t="s">
        <v>84</v>
      </c>
      <c r="E21" s="9"/>
    </row>
    <row r="22" spans="1:5" ht="13.5" customHeight="1" x14ac:dyDescent="0.25">
      <c r="A22" s="51" t="s">
        <v>6</v>
      </c>
      <c r="B22" s="60">
        <v>0</v>
      </c>
      <c r="C22" s="134">
        <f>1/5</f>
        <v>0.2</v>
      </c>
      <c r="D22" s="14" t="s">
        <v>84</v>
      </c>
      <c r="E22" s="43"/>
    </row>
    <row r="23" spans="1:5" ht="13.5" customHeight="1" x14ac:dyDescent="0.25">
      <c r="A23" s="51" t="s">
        <v>7</v>
      </c>
      <c r="B23" s="60" t="s">
        <v>94</v>
      </c>
      <c r="C23" s="109" t="s">
        <v>94</v>
      </c>
      <c r="D23" s="9" t="s">
        <v>84</v>
      </c>
      <c r="E23" s="43"/>
    </row>
    <row r="24" spans="1:5" ht="13.5" customHeight="1" x14ac:dyDescent="0.25">
      <c r="A24" s="50" t="s">
        <v>8</v>
      </c>
      <c r="B24" s="59" t="s">
        <v>94</v>
      </c>
      <c r="C24" s="133">
        <f>2/11</f>
        <v>0.18181818181818182</v>
      </c>
      <c r="D24" s="9" t="s">
        <v>84</v>
      </c>
      <c r="E24" s="43"/>
    </row>
    <row r="25" spans="1:5" ht="13.5" customHeight="1" thickBot="1" x14ac:dyDescent="0.3">
      <c r="A25" s="52" t="s">
        <v>9</v>
      </c>
      <c r="B25" s="61">
        <v>0.05</v>
      </c>
      <c r="C25" s="115">
        <v>0</v>
      </c>
      <c r="D25" s="15" t="s">
        <v>84</v>
      </c>
      <c r="E25" s="44"/>
    </row>
    <row r="26" spans="1:5" ht="13.5" customHeight="1" thickBot="1" x14ac:dyDescent="0.3">
      <c r="A26" s="53"/>
      <c r="B26" s="6"/>
      <c r="C26" s="32"/>
      <c r="D26" s="10"/>
      <c r="E26" s="45"/>
    </row>
    <row r="27" spans="1:5" ht="13.5" customHeight="1" thickBot="1" x14ac:dyDescent="0.3">
      <c r="A27" s="19" t="s">
        <v>10</v>
      </c>
      <c r="B27" s="21"/>
      <c r="C27" s="29"/>
      <c r="D27" s="19"/>
      <c r="E27" s="19"/>
    </row>
    <row r="28" spans="1:5" ht="13.5" customHeight="1" x14ac:dyDescent="0.25">
      <c r="A28" s="54" t="s">
        <v>11</v>
      </c>
      <c r="B28" s="59">
        <v>2</v>
      </c>
      <c r="C28" s="96">
        <v>0</v>
      </c>
      <c r="D28" s="16" t="s">
        <v>84</v>
      </c>
      <c r="E28" s="16"/>
    </row>
    <row r="29" spans="1:5" ht="13.5" customHeight="1" x14ac:dyDescent="0.25">
      <c r="A29" s="51" t="s">
        <v>12</v>
      </c>
      <c r="B29" s="60">
        <v>1</v>
      </c>
      <c r="C29" s="114">
        <v>0</v>
      </c>
      <c r="D29" s="9" t="s">
        <v>84</v>
      </c>
      <c r="E29" s="43"/>
    </row>
    <row r="30" spans="1:5" ht="13.5" customHeight="1" x14ac:dyDescent="0.25">
      <c r="A30" s="51" t="s">
        <v>13</v>
      </c>
      <c r="B30" s="60">
        <v>10</v>
      </c>
      <c r="C30" s="114">
        <v>0</v>
      </c>
      <c r="D30" s="9" t="s">
        <v>84</v>
      </c>
      <c r="E30" s="46"/>
    </row>
    <row r="31" spans="1:5" ht="13.5" customHeight="1" x14ac:dyDescent="0.25">
      <c r="A31" s="51" t="s">
        <v>14</v>
      </c>
      <c r="B31" s="60">
        <v>0</v>
      </c>
      <c r="C31" s="114">
        <v>0</v>
      </c>
      <c r="D31" s="9" t="s">
        <v>84</v>
      </c>
      <c r="E31" s="43"/>
    </row>
    <row r="32" spans="1:5" ht="13.5" customHeight="1" x14ac:dyDescent="0.25">
      <c r="A32" s="51" t="s">
        <v>15</v>
      </c>
      <c r="B32" s="60">
        <v>20</v>
      </c>
      <c r="C32" s="134">
        <f>2/12</f>
        <v>0.16666666666666666</v>
      </c>
      <c r="D32" s="9" t="s">
        <v>84</v>
      </c>
      <c r="E32" s="43"/>
    </row>
    <row r="33" spans="1:5" ht="13.5" customHeight="1" thickBot="1" x14ac:dyDescent="0.3">
      <c r="A33" s="52" t="s">
        <v>16</v>
      </c>
      <c r="B33" s="60">
        <v>0</v>
      </c>
      <c r="C33" s="97">
        <v>0</v>
      </c>
      <c r="D33" s="17" t="s">
        <v>84</v>
      </c>
      <c r="E33" s="47"/>
    </row>
    <row r="34" spans="1:5" ht="13.5" customHeight="1" thickBot="1" x14ac:dyDescent="0.3">
      <c r="A34" s="53"/>
      <c r="B34" s="6"/>
      <c r="C34" s="32"/>
      <c r="D34" s="10"/>
      <c r="E34" s="45"/>
    </row>
    <row r="35" spans="1:5" ht="13.5" customHeight="1" thickBot="1" x14ac:dyDescent="0.3">
      <c r="A35" s="23" t="s">
        <v>17</v>
      </c>
      <c r="B35" s="22"/>
      <c r="C35" s="33"/>
      <c r="D35" s="20"/>
      <c r="E35" s="20"/>
    </row>
    <row r="36" spans="1:5" ht="13.5" customHeight="1" x14ac:dyDescent="0.25">
      <c r="A36" s="50" t="s">
        <v>18</v>
      </c>
      <c r="B36" s="59">
        <v>1</v>
      </c>
      <c r="C36" s="113">
        <v>0</v>
      </c>
      <c r="D36" s="9" t="s">
        <v>84</v>
      </c>
      <c r="E36" s="14"/>
    </row>
    <row r="37" spans="1:5" ht="13.5" customHeight="1" x14ac:dyDescent="0.25">
      <c r="A37" s="51" t="s">
        <v>19</v>
      </c>
      <c r="B37" s="60">
        <v>80</v>
      </c>
      <c r="C37" s="114">
        <v>0</v>
      </c>
      <c r="D37" s="9" t="s">
        <v>84</v>
      </c>
      <c r="E37" s="9"/>
    </row>
    <row r="38" spans="1:5" ht="13.5" customHeight="1" x14ac:dyDescent="0.25">
      <c r="A38" s="51" t="s">
        <v>20</v>
      </c>
      <c r="B38" s="60" t="s">
        <v>94</v>
      </c>
      <c r="C38" s="109" t="s">
        <v>94</v>
      </c>
      <c r="D38" s="9" t="s">
        <v>84</v>
      </c>
      <c r="E38" s="43"/>
    </row>
    <row r="39" spans="1:5" ht="13.5" customHeight="1" x14ac:dyDescent="0.25">
      <c r="A39" s="51" t="s">
        <v>21</v>
      </c>
      <c r="B39" s="60">
        <v>100</v>
      </c>
      <c r="C39" s="114">
        <v>0</v>
      </c>
      <c r="D39" s="9" t="s">
        <v>84</v>
      </c>
      <c r="E39" s="9"/>
    </row>
    <row r="40" spans="1:5" ht="13.5" customHeight="1" x14ac:dyDescent="0.25">
      <c r="A40" s="51" t="s">
        <v>22</v>
      </c>
      <c r="B40" s="60">
        <v>15</v>
      </c>
      <c r="C40" s="134">
        <f>1/13</f>
        <v>7.6923076923076927E-2</v>
      </c>
      <c r="D40" s="9" t="s">
        <v>84</v>
      </c>
      <c r="E40" s="9"/>
    </row>
    <row r="41" spans="1:5" ht="13.5" customHeight="1" x14ac:dyDescent="0.25">
      <c r="A41" s="51" t="s">
        <v>23</v>
      </c>
      <c r="B41" s="60">
        <v>0</v>
      </c>
      <c r="C41" s="114">
        <v>0</v>
      </c>
      <c r="D41" s="9" t="s">
        <v>84</v>
      </c>
      <c r="E41" s="43"/>
    </row>
    <row r="42" spans="1:5" ht="13.5" customHeight="1" x14ac:dyDescent="0.25">
      <c r="A42" s="51" t="s">
        <v>24</v>
      </c>
      <c r="B42" s="59">
        <v>3</v>
      </c>
      <c r="C42" s="114">
        <v>0</v>
      </c>
      <c r="D42" s="9" t="s">
        <v>84</v>
      </c>
      <c r="E42" s="9"/>
    </row>
    <row r="43" spans="1:5" ht="13.5" customHeight="1" thickBot="1" x14ac:dyDescent="0.3">
      <c r="A43" s="52" t="s">
        <v>25</v>
      </c>
      <c r="B43" s="60">
        <v>20</v>
      </c>
      <c r="C43" s="97">
        <v>0</v>
      </c>
      <c r="D43" s="17" t="s">
        <v>84</v>
      </c>
      <c r="E43" s="17"/>
    </row>
    <row r="44" spans="1:5" ht="13.5" customHeight="1" thickBot="1" x14ac:dyDescent="0.3">
      <c r="A44" s="53"/>
      <c r="B44" s="6"/>
      <c r="C44" s="32"/>
      <c r="D44" s="10"/>
      <c r="E44" s="45"/>
    </row>
    <row r="45" spans="1:5" ht="27" customHeight="1" thickBot="1" x14ac:dyDescent="0.3">
      <c r="A45" s="146" t="s">
        <v>214</v>
      </c>
      <c r="B45" s="22"/>
      <c r="C45" s="33"/>
      <c r="D45" s="23"/>
      <c r="E45" s="23"/>
    </row>
    <row r="46" spans="1:5" ht="13.5" customHeight="1" x14ac:dyDescent="0.25">
      <c r="A46" s="51" t="s">
        <v>27</v>
      </c>
      <c r="B46" s="59">
        <v>1</v>
      </c>
      <c r="C46" s="114">
        <v>0</v>
      </c>
      <c r="D46" s="9" t="s">
        <v>84</v>
      </c>
      <c r="E46" s="43"/>
    </row>
    <row r="47" spans="1:5" ht="13.5" customHeight="1" x14ac:dyDescent="0.25">
      <c r="A47" s="51" t="s">
        <v>28</v>
      </c>
      <c r="B47" s="60">
        <v>33.33</v>
      </c>
      <c r="C47" s="114">
        <v>0</v>
      </c>
      <c r="D47" s="9" t="s">
        <v>84</v>
      </c>
      <c r="E47" s="9"/>
    </row>
    <row r="48" spans="1:5" ht="13.5" customHeight="1" x14ac:dyDescent="0.25">
      <c r="A48" s="51" t="s">
        <v>29</v>
      </c>
      <c r="B48" s="60">
        <v>0.01</v>
      </c>
      <c r="C48" s="114">
        <v>0</v>
      </c>
      <c r="D48" s="9" t="s">
        <v>84</v>
      </c>
      <c r="E48" s="9"/>
    </row>
    <row r="49" spans="1:5" ht="13.5" customHeight="1" x14ac:dyDescent="0.25">
      <c r="A49" s="51" t="s">
        <v>30</v>
      </c>
      <c r="B49" s="60">
        <v>20</v>
      </c>
      <c r="C49" s="114">
        <v>0</v>
      </c>
      <c r="D49" s="9" t="s">
        <v>84</v>
      </c>
      <c r="E49" s="9"/>
    </row>
    <row r="50" spans="1:5" ht="13.5" customHeight="1" x14ac:dyDescent="0.25">
      <c r="A50" s="51" t="s">
        <v>31</v>
      </c>
      <c r="B50" s="60">
        <v>0</v>
      </c>
      <c r="C50" s="114">
        <v>0</v>
      </c>
      <c r="D50" s="9" t="s">
        <v>84</v>
      </c>
      <c r="E50" s="43"/>
    </row>
    <row r="51" spans="1:5" ht="13.5" customHeight="1" x14ac:dyDescent="0.25">
      <c r="A51" s="51" t="s">
        <v>32</v>
      </c>
      <c r="B51" s="60">
        <v>5</v>
      </c>
      <c r="C51" s="114">
        <v>0</v>
      </c>
      <c r="D51" s="9" t="s">
        <v>84</v>
      </c>
      <c r="E51" s="43"/>
    </row>
    <row r="52" spans="1:5" ht="13.5" customHeight="1" x14ac:dyDescent="0.25">
      <c r="A52" s="51" t="s">
        <v>33</v>
      </c>
      <c r="B52" s="59">
        <v>15</v>
      </c>
      <c r="C52" s="134">
        <f>130/1096</f>
        <v>0.11861313868613138</v>
      </c>
      <c r="D52" s="9" t="s">
        <v>84</v>
      </c>
      <c r="E52" s="43"/>
    </row>
    <row r="53" spans="1:5" ht="13.5" customHeight="1" x14ac:dyDescent="0.25">
      <c r="A53" s="51" t="s">
        <v>34</v>
      </c>
      <c r="B53" s="60">
        <v>10</v>
      </c>
      <c r="C53" s="114">
        <v>0</v>
      </c>
      <c r="D53" s="9" t="s">
        <v>84</v>
      </c>
      <c r="E53" s="43"/>
    </row>
    <row r="54" spans="1:5" ht="13.5" customHeight="1" x14ac:dyDescent="0.25">
      <c r="A54" s="51" t="s">
        <v>35</v>
      </c>
      <c r="B54" s="59">
        <v>70</v>
      </c>
      <c r="C54" s="140">
        <f>1/2</f>
        <v>0.5</v>
      </c>
      <c r="D54" s="9" t="s">
        <v>84</v>
      </c>
      <c r="E54" s="48"/>
    </row>
    <row r="55" spans="1:5" ht="13.5" customHeight="1" x14ac:dyDescent="0.25">
      <c r="A55" s="51" t="s">
        <v>36</v>
      </c>
      <c r="B55" s="60">
        <v>0</v>
      </c>
      <c r="C55" s="114">
        <v>0</v>
      </c>
      <c r="D55" s="9" t="s">
        <v>84</v>
      </c>
      <c r="E55" s="43"/>
    </row>
    <row r="56" spans="1:5" ht="13.5" customHeight="1" x14ac:dyDescent="0.25">
      <c r="A56" s="51" t="s">
        <v>37</v>
      </c>
      <c r="B56" s="60">
        <v>5</v>
      </c>
      <c r="C56" s="114">
        <v>0</v>
      </c>
      <c r="D56" s="9" t="s">
        <v>84</v>
      </c>
      <c r="E56" s="43"/>
    </row>
    <row r="57" spans="1:5" ht="13.5" customHeight="1" thickBot="1" x14ac:dyDescent="0.3">
      <c r="A57" s="51" t="s">
        <v>38</v>
      </c>
      <c r="B57" s="60">
        <v>0</v>
      </c>
      <c r="C57" s="98">
        <v>0</v>
      </c>
      <c r="D57" s="9" t="s">
        <v>84</v>
      </c>
      <c r="E57" s="47"/>
    </row>
    <row r="58" spans="1:5" ht="13.5" customHeight="1" thickBot="1" x14ac:dyDescent="0.3">
      <c r="A58" s="53"/>
      <c r="B58" s="6"/>
      <c r="C58" s="32"/>
      <c r="D58" s="10"/>
      <c r="E58" s="45"/>
    </row>
    <row r="59" spans="1:5" ht="13.5" customHeight="1" thickBot="1" x14ac:dyDescent="0.3">
      <c r="A59" s="23" t="s">
        <v>39</v>
      </c>
      <c r="B59" s="22"/>
      <c r="C59" s="33"/>
      <c r="D59" s="20"/>
      <c r="E59" s="20"/>
    </row>
    <row r="60" spans="1:5" ht="13.5" customHeight="1" x14ac:dyDescent="0.25">
      <c r="A60" s="51" t="s">
        <v>40</v>
      </c>
      <c r="B60" s="59">
        <v>90</v>
      </c>
      <c r="C60" s="114">
        <v>0</v>
      </c>
      <c r="D60" s="9" t="s">
        <v>84</v>
      </c>
      <c r="E60" s="43"/>
    </row>
    <row r="61" spans="1:5" ht="13.5" customHeight="1" x14ac:dyDescent="0.25">
      <c r="A61" s="51" t="s">
        <v>41</v>
      </c>
      <c r="B61" s="60">
        <v>10</v>
      </c>
      <c r="C61" s="114">
        <v>0</v>
      </c>
      <c r="D61" s="9" t="s">
        <v>84</v>
      </c>
      <c r="E61" s="43"/>
    </row>
    <row r="62" spans="1:5" ht="13.5" customHeight="1" x14ac:dyDescent="0.25">
      <c r="A62" s="51" t="s">
        <v>42</v>
      </c>
      <c r="B62" s="60">
        <v>7</v>
      </c>
      <c r="C62" s="114">
        <v>0</v>
      </c>
      <c r="D62" s="9" t="s">
        <v>84</v>
      </c>
      <c r="E62" s="43"/>
    </row>
    <row r="63" spans="1:5" ht="13.5" customHeight="1" x14ac:dyDescent="0.25">
      <c r="A63" s="51" t="s">
        <v>43</v>
      </c>
      <c r="B63" s="60">
        <v>0</v>
      </c>
      <c r="C63" s="114">
        <v>0</v>
      </c>
      <c r="D63" s="9" t="s">
        <v>84</v>
      </c>
      <c r="E63" s="43"/>
    </row>
    <row r="64" spans="1:5" ht="13.5" customHeight="1" x14ac:dyDescent="0.25">
      <c r="A64" s="51" t="s">
        <v>44</v>
      </c>
      <c r="B64" s="60">
        <v>20</v>
      </c>
      <c r="C64" s="114">
        <v>0</v>
      </c>
      <c r="D64" s="9" t="s">
        <v>84</v>
      </c>
      <c r="E64" s="43"/>
    </row>
    <row r="65" spans="1:5" ht="13.5" customHeight="1" thickBot="1" x14ac:dyDescent="0.3">
      <c r="A65" s="52" t="s">
        <v>45</v>
      </c>
      <c r="B65" s="60">
        <v>15</v>
      </c>
      <c r="C65" s="97">
        <v>0</v>
      </c>
      <c r="D65" s="9" t="s">
        <v>84</v>
      </c>
      <c r="E65" s="47"/>
    </row>
    <row r="66" spans="1:5" ht="13.5" customHeight="1" thickBot="1" x14ac:dyDescent="0.3">
      <c r="A66" s="53"/>
      <c r="B66" s="6"/>
      <c r="C66" s="32"/>
      <c r="D66" s="10"/>
      <c r="E66" s="45"/>
    </row>
    <row r="67" spans="1:5" ht="13.5" customHeight="1" thickBot="1" x14ac:dyDescent="0.3">
      <c r="A67" s="23" t="s">
        <v>46</v>
      </c>
      <c r="B67" s="21"/>
      <c r="C67" s="95"/>
      <c r="D67" s="20"/>
      <c r="E67" s="20"/>
    </row>
    <row r="68" spans="1:5" ht="13.5" customHeight="1" x14ac:dyDescent="0.25">
      <c r="A68" s="50" t="s">
        <v>48</v>
      </c>
      <c r="B68" s="59">
        <v>5</v>
      </c>
      <c r="C68" s="113">
        <v>0</v>
      </c>
      <c r="D68" s="9" t="s">
        <v>84</v>
      </c>
      <c r="E68" s="42"/>
    </row>
    <row r="69" spans="1:5" ht="13.5" customHeight="1" x14ac:dyDescent="0.25">
      <c r="A69" s="51" t="s">
        <v>51</v>
      </c>
      <c r="B69" s="60">
        <v>25</v>
      </c>
      <c r="C69" s="114">
        <v>0</v>
      </c>
      <c r="D69" s="9" t="s">
        <v>84</v>
      </c>
      <c r="E69" s="9"/>
    </row>
    <row r="70" spans="1:5" ht="13.5" customHeight="1" x14ac:dyDescent="0.25">
      <c r="A70" s="51" t="s">
        <v>50</v>
      </c>
      <c r="B70" s="60">
        <v>20</v>
      </c>
      <c r="C70" s="114">
        <v>0</v>
      </c>
      <c r="D70" s="9" t="s">
        <v>84</v>
      </c>
      <c r="E70" s="9"/>
    </row>
    <row r="71" spans="1:5" ht="13.5" customHeight="1" x14ac:dyDescent="0.25">
      <c r="A71" s="51" t="s">
        <v>49</v>
      </c>
      <c r="B71" s="60">
        <v>0</v>
      </c>
      <c r="C71" s="114">
        <v>0</v>
      </c>
      <c r="D71" s="9" t="s">
        <v>84</v>
      </c>
      <c r="E71" s="43"/>
    </row>
    <row r="72" spans="1:5" ht="13.5" customHeight="1" thickBot="1" x14ac:dyDescent="0.3">
      <c r="A72" s="52" t="s">
        <v>47</v>
      </c>
      <c r="B72" s="60">
        <v>10</v>
      </c>
      <c r="C72" s="139">
        <f>1/7</f>
        <v>0.14285714285714285</v>
      </c>
      <c r="D72" s="9" t="s">
        <v>84</v>
      </c>
      <c r="E72" s="47"/>
    </row>
    <row r="73" spans="1:5" ht="13.5" customHeight="1" thickBot="1" x14ac:dyDescent="0.3">
      <c r="A73" s="53"/>
      <c r="B73" s="6"/>
      <c r="C73" s="32"/>
      <c r="D73" s="10"/>
      <c r="E73" s="45"/>
    </row>
    <row r="74" spans="1:5" ht="13.5" customHeight="1" thickBot="1" x14ac:dyDescent="0.3">
      <c r="A74" s="27" t="s">
        <v>52</v>
      </c>
      <c r="B74" s="24"/>
      <c r="C74" s="37"/>
      <c r="D74" s="26"/>
      <c r="E74" s="26"/>
    </row>
    <row r="75" spans="1:5" ht="13.5" customHeight="1" x14ac:dyDescent="0.25">
      <c r="A75" s="51" t="s">
        <v>55</v>
      </c>
      <c r="B75" s="59">
        <v>86.25</v>
      </c>
      <c r="C75" s="114">
        <v>0</v>
      </c>
      <c r="D75" s="9" t="s">
        <v>84</v>
      </c>
      <c r="E75" s="43"/>
    </row>
    <row r="76" spans="1:5" ht="13.5" customHeight="1" x14ac:dyDescent="0.25">
      <c r="A76" s="51" t="s">
        <v>53</v>
      </c>
      <c r="B76" s="60">
        <v>3</v>
      </c>
      <c r="C76" s="114">
        <v>0</v>
      </c>
      <c r="D76" s="9" t="s">
        <v>84</v>
      </c>
      <c r="E76" s="9"/>
    </row>
    <row r="77" spans="1:5" ht="13.5" customHeight="1" x14ac:dyDescent="0.25">
      <c r="A77" s="51" t="s">
        <v>54</v>
      </c>
      <c r="B77" s="60">
        <v>0.05</v>
      </c>
      <c r="C77" s="114">
        <v>0</v>
      </c>
      <c r="D77" s="9" t="s">
        <v>84</v>
      </c>
      <c r="E77" s="9"/>
    </row>
    <row r="78" spans="1:5" ht="13.5" customHeight="1" x14ac:dyDescent="0.25">
      <c r="A78" s="51" t="s">
        <v>57</v>
      </c>
      <c r="B78" s="60">
        <v>50</v>
      </c>
      <c r="C78" s="114">
        <v>0</v>
      </c>
      <c r="D78" s="9" t="s">
        <v>84</v>
      </c>
      <c r="E78" s="43"/>
    </row>
    <row r="79" spans="1:5" ht="13.5" customHeight="1" x14ac:dyDescent="0.25">
      <c r="A79" s="51" t="s">
        <v>58</v>
      </c>
      <c r="B79" s="60">
        <v>0</v>
      </c>
      <c r="C79" s="114">
        <v>0</v>
      </c>
      <c r="D79" s="9" t="s">
        <v>84</v>
      </c>
      <c r="E79" s="43"/>
    </row>
    <row r="80" spans="1:5" ht="13.5" customHeight="1" thickBot="1" x14ac:dyDescent="0.3">
      <c r="A80" s="52" t="s">
        <v>56</v>
      </c>
      <c r="B80" s="59">
        <v>10</v>
      </c>
      <c r="C80" s="97">
        <v>0</v>
      </c>
      <c r="D80" s="9" t="s">
        <v>84</v>
      </c>
      <c r="E80" s="47"/>
    </row>
    <row r="81" spans="1:9" ht="13.5" customHeight="1" thickBot="1" x14ac:dyDescent="0.3">
      <c r="A81" s="53"/>
      <c r="B81" s="6"/>
      <c r="C81" s="32"/>
      <c r="D81" s="10"/>
      <c r="E81" s="45"/>
    </row>
    <row r="82" spans="1:9" ht="13.5" customHeight="1" thickBot="1" x14ac:dyDescent="0.3">
      <c r="A82" s="27" t="s">
        <v>212</v>
      </c>
      <c r="B82" s="13"/>
      <c r="C82" s="38"/>
      <c r="D82" s="25"/>
      <c r="E82" s="25"/>
    </row>
    <row r="83" spans="1:9" ht="13.5" customHeight="1" x14ac:dyDescent="0.25">
      <c r="A83" s="51" t="s">
        <v>60</v>
      </c>
      <c r="B83" s="60">
        <v>2</v>
      </c>
      <c r="C83" s="114">
        <v>0</v>
      </c>
      <c r="D83" s="9" t="s">
        <v>84</v>
      </c>
      <c r="E83" s="9"/>
    </row>
    <row r="84" spans="1:9" ht="13.5" customHeight="1" x14ac:dyDescent="0.25">
      <c r="A84" s="51" t="s">
        <v>61</v>
      </c>
      <c r="B84" s="60">
        <v>10</v>
      </c>
      <c r="C84" s="114">
        <v>0</v>
      </c>
      <c r="D84" s="9" t="s">
        <v>84</v>
      </c>
      <c r="E84" s="9"/>
    </row>
    <row r="85" spans="1:9" ht="13.5" customHeight="1" x14ac:dyDescent="0.25">
      <c r="A85" s="51" t="s">
        <v>62</v>
      </c>
      <c r="B85" s="60">
        <v>70</v>
      </c>
      <c r="C85" s="114">
        <v>0</v>
      </c>
      <c r="D85" s="9" t="s">
        <v>84</v>
      </c>
      <c r="E85" s="9"/>
    </row>
    <row r="86" spans="1:9" ht="13.5" customHeight="1" x14ac:dyDescent="0.25">
      <c r="A86" s="51" t="s">
        <v>63</v>
      </c>
      <c r="B86" s="60">
        <v>0.02</v>
      </c>
      <c r="C86" s="114">
        <v>0</v>
      </c>
      <c r="D86" s="9" t="s">
        <v>84</v>
      </c>
      <c r="E86" s="43"/>
    </row>
    <row r="87" spans="1:9" ht="13.5" customHeight="1" thickBot="1" x14ac:dyDescent="0.3">
      <c r="A87" s="51" t="s">
        <v>64</v>
      </c>
      <c r="B87" s="60">
        <v>0</v>
      </c>
      <c r="C87" s="114">
        <v>0</v>
      </c>
      <c r="D87" s="9" t="s">
        <v>84</v>
      </c>
      <c r="E87" s="9"/>
    </row>
    <row r="88" spans="1:9" ht="13.5" customHeight="1" thickBot="1" x14ac:dyDescent="0.3">
      <c r="A88" s="53"/>
      <c r="B88" s="6"/>
      <c r="C88" s="32"/>
      <c r="D88" s="10"/>
      <c r="E88" s="45"/>
    </row>
    <row r="89" spans="1:9" ht="13.5" customHeight="1" thickBot="1" x14ac:dyDescent="0.3">
      <c r="A89" s="27" t="s">
        <v>65</v>
      </c>
      <c r="B89" s="13"/>
      <c r="C89" s="38"/>
      <c r="D89" s="25"/>
      <c r="E89" s="25"/>
    </row>
    <row r="90" spans="1:9" ht="13.5" customHeight="1" x14ac:dyDescent="0.25">
      <c r="A90" s="51" t="s">
        <v>66</v>
      </c>
      <c r="B90" s="60">
        <v>50</v>
      </c>
      <c r="C90" s="114">
        <v>0</v>
      </c>
      <c r="D90" s="9" t="s">
        <v>84</v>
      </c>
      <c r="E90" s="43"/>
    </row>
    <row r="91" spans="1:9" ht="13.5" customHeight="1" x14ac:dyDescent="0.25">
      <c r="A91" s="51" t="s">
        <v>67</v>
      </c>
      <c r="B91" s="60">
        <v>50</v>
      </c>
      <c r="C91" s="114">
        <v>0</v>
      </c>
      <c r="D91" s="9" t="s">
        <v>84</v>
      </c>
      <c r="E91" s="43"/>
    </row>
    <row r="92" spans="1:9" ht="13.5" customHeight="1" x14ac:dyDescent="0.25">
      <c r="A92" s="51" t="s">
        <v>68</v>
      </c>
      <c r="B92" s="60">
        <v>7</v>
      </c>
      <c r="C92" s="114">
        <v>0</v>
      </c>
      <c r="D92" s="9" t="s">
        <v>84</v>
      </c>
      <c r="E92" s="43"/>
    </row>
    <row r="93" spans="1:9" ht="13.5" customHeight="1" x14ac:dyDescent="0.25">
      <c r="A93" s="51" t="s">
        <v>69</v>
      </c>
      <c r="B93" s="60">
        <v>0</v>
      </c>
      <c r="C93" s="114">
        <v>0</v>
      </c>
      <c r="D93" s="9" t="s">
        <v>84</v>
      </c>
      <c r="E93" s="9"/>
    </row>
    <row r="94" spans="1:9" ht="13.5" customHeight="1" thickBot="1" x14ac:dyDescent="0.3">
      <c r="A94" s="52" t="s">
        <v>70</v>
      </c>
      <c r="B94" s="60">
        <v>1</v>
      </c>
      <c r="C94" s="97">
        <v>0</v>
      </c>
      <c r="D94" s="9" t="s">
        <v>84</v>
      </c>
      <c r="E94" s="47"/>
      <c r="I94" s="2" t="s">
        <v>71</v>
      </c>
    </row>
    <row r="95" spans="1:9" ht="9.75" customHeight="1" thickBot="1" x14ac:dyDescent="0.3">
      <c r="A95" s="53"/>
      <c r="B95" s="6"/>
      <c r="C95" s="39"/>
      <c r="D95" s="53"/>
      <c r="E95" s="6"/>
    </row>
    <row r="96" spans="1:9" ht="15.75" thickBot="1" x14ac:dyDescent="0.3">
      <c r="A96" s="27" t="s">
        <v>72</v>
      </c>
      <c r="B96" s="100">
        <v>20</v>
      </c>
      <c r="C96" s="144">
        <f>138/1157</f>
        <v>0.11927398444252377</v>
      </c>
      <c r="D96" s="27" t="s">
        <v>84</v>
      </c>
      <c r="E96" s="13"/>
    </row>
    <row r="97" spans="1:2" x14ac:dyDescent="0.25">
      <c r="A97" s="3" t="s">
        <v>261</v>
      </c>
      <c r="B97" s="3"/>
    </row>
    <row r="98" spans="1:2" x14ac:dyDescent="0.25">
      <c r="A98" s="3" t="s">
        <v>83</v>
      </c>
    </row>
    <row r="99" spans="1:2" x14ac:dyDescent="0.25">
      <c r="A99" s="40"/>
      <c r="B99" s="40"/>
    </row>
  </sheetData>
  <mergeCells count="13">
    <mergeCell ref="A12:E12"/>
    <mergeCell ref="A13:E13"/>
    <mergeCell ref="A9:E9"/>
    <mergeCell ref="A7:E7"/>
    <mergeCell ref="A5:E5"/>
    <mergeCell ref="A10:E10"/>
    <mergeCell ref="A11:E11"/>
    <mergeCell ref="A1:E1"/>
    <mergeCell ref="A2:E2"/>
    <mergeCell ref="A4:E4"/>
    <mergeCell ref="A6:E6"/>
    <mergeCell ref="A8:E8"/>
    <mergeCell ref="A3:E3"/>
  </mergeCells>
  <pageMargins left="0.51181102362204722" right="0.24" top="0.34" bottom="0.28000000000000003" header="0.17" footer="0.17"/>
  <pageSetup paperSize="9" scale="58" orientation="portrait" r:id="rId1"/>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99"/>
  <sheetViews>
    <sheetView view="pageBreakPreview" zoomScale="110" zoomScaleNormal="160" zoomScaleSheetLayoutView="110" workbookViewId="0">
      <selection activeCell="E106" sqref="E106"/>
    </sheetView>
  </sheetViews>
  <sheetFormatPr defaultColWidth="30.85546875" defaultRowHeight="15" x14ac:dyDescent="0.25"/>
  <cols>
    <col min="1" max="1" width="38.5703125" customWidth="1"/>
    <col min="2" max="2" width="15.140625" customWidth="1"/>
    <col min="3" max="3" width="13.28515625" customWidth="1"/>
    <col min="4" max="4" width="13.7109375" customWidth="1"/>
    <col min="5" max="5" width="48.85546875" customWidth="1"/>
  </cols>
  <sheetData>
    <row r="1" spans="1:10" x14ac:dyDescent="0.25">
      <c r="A1" s="200" t="s">
        <v>73</v>
      </c>
      <c r="B1" s="200"/>
      <c r="C1" s="200"/>
      <c r="D1" s="200"/>
      <c r="E1" s="200"/>
      <c r="F1" s="1"/>
      <c r="G1" s="1"/>
      <c r="H1" s="1"/>
    </row>
    <row r="2" spans="1:10" x14ac:dyDescent="0.25">
      <c r="A2" s="200" t="s">
        <v>74</v>
      </c>
      <c r="B2" s="200"/>
      <c r="C2" s="200"/>
      <c r="D2" s="200"/>
      <c r="E2" s="200"/>
      <c r="F2" s="1"/>
      <c r="G2" s="1"/>
      <c r="H2" s="1"/>
    </row>
    <row r="3" spans="1:10" ht="9" customHeight="1" x14ac:dyDescent="0.25">
      <c r="A3" s="200"/>
      <c r="B3" s="200"/>
      <c r="C3" s="200"/>
      <c r="D3" s="200"/>
      <c r="E3" s="200"/>
      <c r="F3" s="58"/>
      <c r="G3" s="58"/>
      <c r="H3" s="58"/>
    </row>
    <row r="4" spans="1:10" x14ac:dyDescent="0.25">
      <c r="A4" s="200" t="s">
        <v>99</v>
      </c>
      <c r="B4" s="200"/>
      <c r="C4" s="200"/>
      <c r="D4" s="200"/>
      <c r="E4" s="200"/>
      <c r="F4" s="58"/>
      <c r="G4" s="58"/>
      <c r="H4" s="58"/>
    </row>
    <row r="5" spans="1:10" ht="9" customHeight="1" x14ac:dyDescent="0.25">
      <c r="A5" s="203"/>
      <c r="B5" s="203"/>
      <c r="C5" s="203"/>
      <c r="D5" s="203"/>
      <c r="E5" s="203"/>
      <c r="F5" s="58"/>
      <c r="G5" s="58"/>
      <c r="H5" s="58"/>
    </row>
    <row r="6" spans="1:10" ht="43.5" customHeight="1" x14ac:dyDescent="0.25">
      <c r="A6" s="202" t="s">
        <v>85</v>
      </c>
      <c r="B6" s="202"/>
      <c r="C6" s="202"/>
      <c r="D6" s="202"/>
      <c r="E6" s="202"/>
      <c r="F6" s="41"/>
      <c r="G6" s="41"/>
      <c r="H6" s="41"/>
      <c r="I6" s="41"/>
      <c r="J6" s="4"/>
    </row>
    <row r="7" spans="1:10" ht="11.25" customHeight="1" x14ac:dyDescent="0.25">
      <c r="A7" s="204"/>
      <c r="B7" s="204"/>
      <c r="C7" s="204"/>
      <c r="D7" s="204"/>
      <c r="E7" s="204"/>
      <c r="F7" s="4"/>
      <c r="G7" s="4"/>
      <c r="H7" s="4"/>
      <c r="I7" s="4"/>
      <c r="J7" s="4"/>
    </row>
    <row r="8" spans="1:10" ht="30.75" customHeight="1" x14ac:dyDescent="0.25">
      <c r="A8" s="202" t="s">
        <v>86</v>
      </c>
      <c r="B8" s="202"/>
      <c r="C8" s="202"/>
      <c r="D8" s="202"/>
      <c r="E8" s="202"/>
      <c r="F8" s="4"/>
      <c r="G8" s="4"/>
      <c r="H8" s="4"/>
      <c r="I8" s="4"/>
      <c r="J8" s="4"/>
    </row>
    <row r="9" spans="1:10" ht="13.5" customHeight="1" x14ac:dyDescent="0.25">
      <c r="A9" s="202"/>
      <c r="B9" s="202"/>
      <c r="C9" s="202"/>
      <c r="D9" s="202"/>
      <c r="E9" s="202"/>
      <c r="F9" s="4"/>
      <c r="G9" s="4"/>
      <c r="H9" s="4"/>
      <c r="I9" s="4"/>
      <c r="J9" s="4"/>
    </row>
    <row r="10" spans="1:10" ht="16.5" customHeight="1" x14ac:dyDescent="0.25">
      <c r="A10" s="198" t="s">
        <v>90</v>
      </c>
      <c r="B10" s="198"/>
      <c r="C10" s="198"/>
      <c r="D10" s="198"/>
      <c r="E10" s="198"/>
      <c r="F10" s="4"/>
      <c r="G10" s="4"/>
      <c r="H10" s="4"/>
      <c r="I10" s="4"/>
      <c r="J10" s="4"/>
    </row>
    <row r="11" spans="1:10" ht="16.5" customHeight="1" x14ac:dyDescent="0.25">
      <c r="A11" s="198" t="s">
        <v>216</v>
      </c>
      <c r="B11" s="198"/>
      <c r="C11" s="198"/>
      <c r="D11" s="198"/>
      <c r="E11" s="198"/>
      <c r="F11" s="4"/>
      <c r="G11" s="4"/>
      <c r="H11" s="4"/>
      <c r="I11" s="4"/>
      <c r="J11" s="4"/>
    </row>
    <row r="12" spans="1:10" ht="29.25" customHeight="1" x14ac:dyDescent="0.25">
      <c r="A12" s="198" t="s">
        <v>217</v>
      </c>
      <c r="B12" s="198"/>
      <c r="C12" s="198"/>
      <c r="D12" s="198"/>
      <c r="E12" s="198"/>
      <c r="F12" s="4"/>
      <c r="G12" s="4"/>
      <c r="H12" s="4"/>
      <c r="I12" s="4"/>
      <c r="J12" s="4"/>
    </row>
    <row r="13" spans="1:10" ht="12.75" customHeight="1" thickBot="1" x14ac:dyDescent="0.3">
      <c r="A13" s="199"/>
      <c r="B13" s="199"/>
      <c r="C13" s="199"/>
      <c r="D13" s="199"/>
      <c r="E13" s="199"/>
    </row>
    <row r="14" spans="1:10" ht="62.25" customHeight="1" thickBot="1" x14ac:dyDescent="0.3">
      <c r="A14" s="88" t="s">
        <v>77</v>
      </c>
      <c r="B14" s="89" t="s">
        <v>81</v>
      </c>
      <c r="C14" s="89" t="s">
        <v>79</v>
      </c>
      <c r="D14" s="90" t="s">
        <v>80</v>
      </c>
      <c r="E14" s="90" t="s">
        <v>133</v>
      </c>
    </row>
    <row r="15" spans="1:10" ht="7.5" customHeight="1" thickBot="1" x14ac:dyDescent="0.3">
      <c r="A15" s="51"/>
      <c r="B15" s="5"/>
      <c r="C15" s="31"/>
      <c r="D15" s="9"/>
      <c r="E15" s="9"/>
    </row>
    <row r="16" spans="1:10" ht="15.75" thickBot="1" x14ac:dyDescent="0.3">
      <c r="A16" s="19" t="s">
        <v>0</v>
      </c>
      <c r="B16" s="21"/>
      <c r="C16" s="29"/>
      <c r="D16" s="19"/>
      <c r="E16" s="19"/>
    </row>
    <row r="17" spans="1:5" ht="13.5" customHeight="1" x14ac:dyDescent="0.25">
      <c r="A17" s="50" t="s">
        <v>1</v>
      </c>
      <c r="B17" s="59">
        <v>0.19</v>
      </c>
      <c r="C17" s="113">
        <v>0.64299065420560753</v>
      </c>
      <c r="D17" s="14" t="s">
        <v>95</v>
      </c>
      <c r="E17" s="42"/>
    </row>
    <row r="18" spans="1:5" ht="13.5" customHeight="1" x14ac:dyDescent="0.25">
      <c r="A18" s="51" t="s">
        <v>2</v>
      </c>
      <c r="B18" s="60">
        <v>0.28999999999999998</v>
      </c>
      <c r="C18" s="114">
        <v>0.30490654205607476</v>
      </c>
      <c r="D18" s="14" t="s">
        <v>95</v>
      </c>
      <c r="E18" s="9"/>
    </row>
    <row r="19" spans="1:5" ht="13.5" customHeight="1" x14ac:dyDescent="0.25">
      <c r="A19" s="51" t="s">
        <v>3</v>
      </c>
      <c r="B19" s="60">
        <v>0.15</v>
      </c>
      <c r="C19" s="114">
        <v>0.42749326145552563</v>
      </c>
      <c r="D19" s="14" t="s">
        <v>95</v>
      </c>
      <c r="E19" s="43"/>
    </row>
    <row r="20" spans="1:5" ht="13.5" customHeight="1" x14ac:dyDescent="0.25">
      <c r="A20" s="51" t="s">
        <v>4</v>
      </c>
      <c r="B20" s="60">
        <v>0.3</v>
      </c>
      <c r="C20" s="114">
        <v>0.17462932454695224</v>
      </c>
      <c r="D20" s="14" t="s">
        <v>95</v>
      </c>
      <c r="E20" s="43"/>
    </row>
    <row r="21" spans="1:5" ht="13.5" customHeight="1" x14ac:dyDescent="0.25">
      <c r="A21" s="51" t="s">
        <v>5</v>
      </c>
      <c r="B21" s="60">
        <v>0.45</v>
      </c>
      <c r="C21" s="114">
        <v>0.52402745995423339</v>
      </c>
      <c r="D21" s="14" t="s">
        <v>95</v>
      </c>
      <c r="E21" s="9"/>
    </row>
    <row r="22" spans="1:5" ht="13.5" customHeight="1" x14ac:dyDescent="0.25">
      <c r="A22" s="51" t="s">
        <v>6</v>
      </c>
      <c r="B22" s="60">
        <v>0.6</v>
      </c>
      <c r="C22" s="114">
        <v>0.52227342549923195</v>
      </c>
      <c r="D22" s="14" t="s">
        <v>95</v>
      </c>
      <c r="E22" s="43"/>
    </row>
    <row r="23" spans="1:5" ht="13.5" customHeight="1" x14ac:dyDescent="0.25">
      <c r="A23" s="51" t="s">
        <v>7</v>
      </c>
      <c r="B23" s="60">
        <v>0.51</v>
      </c>
      <c r="C23" s="114">
        <v>0.89275527666856813</v>
      </c>
      <c r="D23" s="9" t="s">
        <v>96</v>
      </c>
      <c r="E23" s="43"/>
    </row>
    <row r="24" spans="1:5" ht="13.5" customHeight="1" x14ac:dyDescent="0.25">
      <c r="A24" s="50" t="s">
        <v>8</v>
      </c>
      <c r="B24" s="59">
        <v>0.5</v>
      </c>
      <c r="C24" s="113">
        <v>0.59514294497387032</v>
      </c>
      <c r="D24" s="9" t="s">
        <v>96</v>
      </c>
      <c r="E24" s="43"/>
    </row>
    <row r="25" spans="1:5" ht="13.5" customHeight="1" thickBot="1" x14ac:dyDescent="0.3">
      <c r="A25" s="52" t="s">
        <v>9</v>
      </c>
      <c r="B25" s="61">
        <v>40</v>
      </c>
      <c r="C25" s="115">
        <v>0.57894736842105265</v>
      </c>
      <c r="D25" s="15" t="s">
        <v>96</v>
      </c>
      <c r="E25" s="44"/>
    </row>
    <row r="26" spans="1:5" ht="13.5" customHeight="1" thickBot="1" x14ac:dyDescent="0.3">
      <c r="A26" s="53"/>
      <c r="B26" s="6"/>
      <c r="C26" s="32"/>
      <c r="D26" s="10"/>
      <c r="E26" s="45"/>
    </row>
    <row r="27" spans="1:5" ht="13.5" customHeight="1" thickBot="1" x14ac:dyDescent="0.3">
      <c r="A27" s="23" t="s">
        <v>10</v>
      </c>
      <c r="B27" s="22"/>
      <c r="C27" s="33"/>
      <c r="D27" s="20"/>
      <c r="E27" s="20"/>
    </row>
    <row r="28" spans="1:5" ht="13.5" customHeight="1" x14ac:dyDescent="0.25">
      <c r="A28" s="54" t="s">
        <v>11</v>
      </c>
      <c r="B28" s="59">
        <v>0.06</v>
      </c>
      <c r="C28" s="96">
        <v>1.1566091954022988</v>
      </c>
      <c r="D28" s="16" t="s">
        <v>95</v>
      </c>
      <c r="E28" s="16"/>
    </row>
    <row r="29" spans="1:5" ht="13.5" customHeight="1" x14ac:dyDescent="0.25">
      <c r="A29" s="51" t="s">
        <v>12</v>
      </c>
      <c r="B29" s="60">
        <v>0.59</v>
      </c>
      <c r="C29" s="114">
        <v>0.453125</v>
      </c>
      <c r="D29" s="9" t="s">
        <v>95</v>
      </c>
      <c r="E29" s="43"/>
    </row>
    <row r="30" spans="1:5" ht="13.5" customHeight="1" x14ac:dyDescent="0.25">
      <c r="A30" s="51" t="s">
        <v>13</v>
      </c>
      <c r="B30" s="60">
        <v>0.5</v>
      </c>
      <c r="C30" s="114">
        <v>0.42905405405405406</v>
      </c>
      <c r="D30" s="18" t="s">
        <v>96</v>
      </c>
      <c r="E30" s="46"/>
    </row>
    <row r="31" spans="1:5" ht="13.5" customHeight="1" x14ac:dyDescent="0.25">
      <c r="A31" s="51" t="s">
        <v>14</v>
      </c>
      <c r="B31" s="60">
        <v>48</v>
      </c>
      <c r="C31" s="114">
        <v>0.42438452520515829</v>
      </c>
      <c r="D31" s="9" t="s">
        <v>96</v>
      </c>
      <c r="E31" s="43"/>
    </row>
    <row r="32" spans="1:5" ht="13.5" customHeight="1" x14ac:dyDescent="0.25">
      <c r="A32" s="51" t="s">
        <v>15</v>
      </c>
      <c r="B32" s="60">
        <v>0.7</v>
      </c>
      <c r="C32" s="114">
        <v>0.973536036036036</v>
      </c>
      <c r="D32" s="9" t="s">
        <v>96</v>
      </c>
      <c r="E32" s="43"/>
    </row>
    <row r="33" spans="1:5" ht="13.5" customHeight="1" thickBot="1" x14ac:dyDescent="0.3">
      <c r="A33" s="52" t="s">
        <v>16</v>
      </c>
      <c r="B33" s="60">
        <v>0.5</v>
      </c>
      <c r="C33" s="97">
        <v>0.55915721231766613</v>
      </c>
      <c r="D33" s="17" t="s">
        <v>96</v>
      </c>
      <c r="E33" s="47"/>
    </row>
    <row r="34" spans="1:5" ht="13.5" customHeight="1" thickBot="1" x14ac:dyDescent="0.3">
      <c r="A34" s="53"/>
      <c r="B34" s="6"/>
      <c r="C34" s="32"/>
      <c r="D34" s="10"/>
      <c r="E34" s="45"/>
    </row>
    <row r="35" spans="1:5" ht="13.5" customHeight="1" thickBot="1" x14ac:dyDescent="0.3">
      <c r="A35" s="23" t="s">
        <v>17</v>
      </c>
      <c r="B35" s="22"/>
      <c r="C35" s="33"/>
      <c r="D35" s="20"/>
      <c r="E35" s="20"/>
    </row>
    <row r="36" spans="1:5" ht="13.5" customHeight="1" x14ac:dyDescent="0.25">
      <c r="A36" s="50" t="s">
        <v>18</v>
      </c>
      <c r="B36" s="59">
        <v>60</v>
      </c>
      <c r="C36" s="113">
        <v>0.45771144278606968</v>
      </c>
      <c r="D36" s="18" t="s">
        <v>96</v>
      </c>
      <c r="E36" s="14"/>
    </row>
    <row r="37" spans="1:5" ht="13.5" customHeight="1" x14ac:dyDescent="0.25">
      <c r="A37" s="51" t="s">
        <v>19</v>
      </c>
      <c r="B37" s="60">
        <v>0.5</v>
      </c>
      <c r="C37" s="114">
        <v>0.49243188698284562</v>
      </c>
      <c r="D37" s="14" t="s">
        <v>95</v>
      </c>
      <c r="E37" s="9"/>
    </row>
    <row r="38" spans="1:5" ht="13.5" customHeight="1" x14ac:dyDescent="0.25">
      <c r="A38" s="51" t="s">
        <v>20</v>
      </c>
      <c r="B38" s="60">
        <v>0.6</v>
      </c>
      <c r="C38" s="114">
        <v>0.45157232704402517</v>
      </c>
      <c r="D38" s="9" t="s">
        <v>96</v>
      </c>
      <c r="E38" s="43"/>
    </row>
    <row r="39" spans="1:5" ht="13.5" customHeight="1" x14ac:dyDescent="0.25">
      <c r="A39" s="51" t="s">
        <v>21</v>
      </c>
      <c r="B39" s="60">
        <v>0.62</v>
      </c>
      <c r="C39" s="114">
        <v>0.52063492063492067</v>
      </c>
      <c r="D39" s="9" t="s">
        <v>96</v>
      </c>
      <c r="E39" s="9"/>
    </row>
    <row r="40" spans="1:5" ht="13.5" customHeight="1" x14ac:dyDescent="0.25">
      <c r="A40" s="51" t="s">
        <v>22</v>
      </c>
      <c r="B40" s="60">
        <v>0.08</v>
      </c>
      <c r="C40" s="114">
        <v>1.2328892971979788</v>
      </c>
      <c r="D40" s="9" t="s">
        <v>96</v>
      </c>
      <c r="E40" s="9"/>
    </row>
    <row r="41" spans="1:5" ht="13.5" customHeight="1" x14ac:dyDescent="0.25">
      <c r="A41" s="51" t="s">
        <v>23</v>
      </c>
      <c r="B41" s="60">
        <v>0.4</v>
      </c>
      <c r="C41" s="114">
        <v>0.57697947214076251</v>
      </c>
      <c r="D41" s="9" t="s">
        <v>96</v>
      </c>
      <c r="E41" s="43"/>
    </row>
    <row r="42" spans="1:5" ht="13.5" customHeight="1" x14ac:dyDescent="0.25">
      <c r="A42" s="51" t="s">
        <v>24</v>
      </c>
      <c r="B42" s="59">
        <v>0.15</v>
      </c>
      <c r="C42" s="114">
        <v>0.62831527829660072</v>
      </c>
      <c r="D42" s="9" t="s">
        <v>96</v>
      </c>
      <c r="E42" s="9"/>
    </row>
    <row r="43" spans="1:5" ht="13.5" customHeight="1" thickBot="1" x14ac:dyDescent="0.3">
      <c r="A43" s="52" t="s">
        <v>25</v>
      </c>
      <c r="B43" s="60">
        <v>0.46</v>
      </c>
      <c r="C43" s="97">
        <v>0.67023554603854385</v>
      </c>
      <c r="D43" s="18" t="s">
        <v>96</v>
      </c>
      <c r="E43" s="17"/>
    </row>
    <row r="44" spans="1:5" ht="13.5" customHeight="1" thickBot="1" x14ac:dyDescent="0.3">
      <c r="A44" s="53"/>
      <c r="B44" s="6"/>
      <c r="C44" s="32"/>
      <c r="D44" s="10"/>
      <c r="E44" s="45"/>
    </row>
    <row r="45" spans="1:5" ht="28.5" customHeight="1" thickBot="1" x14ac:dyDescent="0.3">
      <c r="A45" s="146" t="s">
        <v>214</v>
      </c>
      <c r="B45" s="22"/>
      <c r="C45" s="33"/>
      <c r="D45" s="23"/>
      <c r="E45" s="23"/>
    </row>
    <row r="46" spans="1:5" ht="13.5" customHeight="1" x14ac:dyDescent="0.25">
      <c r="A46" s="51" t="s">
        <v>27</v>
      </c>
      <c r="B46" s="59">
        <v>0.8</v>
      </c>
      <c r="C46" s="114">
        <v>0.76262083780880774</v>
      </c>
      <c r="D46" s="9" t="s">
        <v>96</v>
      </c>
      <c r="E46" s="43"/>
    </row>
    <row r="47" spans="1:5" ht="13.5" customHeight="1" x14ac:dyDescent="0.25">
      <c r="A47" s="51" t="s">
        <v>28</v>
      </c>
      <c r="B47" s="60">
        <v>0.28999999999999998</v>
      </c>
      <c r="C47" s="114">
        <v>0.33585164835164832</v>
      </c>
      <c r="D47" s="9" t="s">
        <v>96</v>
      </c>
      <c r="E47" s="9"/>
    </row>
    <row r="48" spans="1:5" ht="13.5" customHeight="1" x14ac:dyDescent="0.25">
      <c r="A48" s="51" t="s">
        <v>29</v>
      </c>
      <c r="B48" s="60">
        <v>0.4</v>
      </c>
      <c r="C48" s="114">
        <v>0.3886544772620722</v>
      </c>
      <c r="D48" s="9" t="s">
        <v>96</v>
      </c>
      <c r="E48" s="9"/>
    </row>
    <row r="49" spans="1:5" ht="13.5" customHeight="1" x14ac:dyDescent="0.25">
      <c r="A49" s="51" t="s">
        <v>30</v>
      </c>
      <c r="B49" s="60">
        <v>0.5</v>
      </c>
      <c r="C49" s="114">
        <v>0.23034055727554179</v>
      </c>
      <c r="D49" s="9" t="s">
        <v>96</v>
      </c>
      <c r="E49" s="9"/>
    </row>
    <row r="50" spans="1:5" ht="13.5" customHeight="1" x14ac:dyDescent="0.25">
      <c r="A50" s="51" t="s">
        <v>31</v>
      </c>
      <c r="B50" s="60">
        <v>1.5</v>
      </c>
      <c r="C50" s="114">
        <v>0.64667931688804559</v>
      </c>
      <c r="D50" s="9" t="s">
        <v>96</v>
      </c>
      <c r="E50" s="43"/>
    </row>
    <row r="51" spans="1:5" ht="13.5" customHeight="1" x14ac:dyDescent="0.25">
      <c r="A51" s="51" t="s">
        <v>32</v>
      </c>
      <c r="B51" s="60">
        <v>0.5</v>
      </c>
      <c r="C51" s="114">
        <v>0.32807137954701443</v>
      </c>
      <c r="D51" s="9" t="s">
        <v>96</v>
      </c>
      <c r="E51" s="43"/>
    </row>
    <row r="52" spans="1:5" ht="13.5" customHeight="1" x14ac:dyDescent="0.25">
      <c r="A52" s="51" t="s">
        <v>33</v>
      </c>
      <c r="B52" s="59">
        <v>0.55000000000000004</v>
      </c>
      <c r="C52" s="114">
        <v>0.47712503080694746</v>
      </c>
      <c r="D52" s="9" t="s">
        <v>96</v>
      </c>
      <c r="E52" s="43"/>
    </row>
    <row r="53" spans="1:5" ht="13.5" customHeight="1" x14ac:dyDescent="0.25">
      <c r="A53" s="51" t="s">
        <v>34</v>
      </c>
      <c r="B53" s="60">
        <v>0.5</v>
      </c>
      <c r="C53" s="114">
        <v>0.64528722810931405</v>
      </c>
      <c r="D53" s="9" t="s">
        <v>96</v>
      </c>
      <c r="E53" s="43"/>
    </row>
    <row r="54" spans="1:5" ht="13.5" customHeight="1" x14ac:dyDescent="0.25">
      <c r="A54" s="51" t="s">
        <v>35</v>
      </c>
      <c r="B54" s="59">
        <v>0.9</v>
      </c>
      <c r="C54" s="98">
        <v>0.57969489742240921</v>
      </c>
      <c r="D54" s="18" t="s">
        <v>96</v>
      </c>
      <c r="E54" s="48"/>
    </row>
    <row r="55" spans="1:5" ht="13.5" customHeight="1" x14ac:dyDescent="0.25">
      <c r="A55" s="51" t="s">
        <v>36</v>
      </c>
      <c r="B55" s="60">
        <v>0.6</v>
      </c>
      <c r="C55" s="114">
        <v>0.54314720812182737</v>
      </c>
      <c r="D55" s="18" t="s">
        <v>96</v>
      </c>
      <c r="E55" s="43"/>
    </row>
    <row r="56" spans="1:5" ht="13.5" customHeight="1" x14ac:dyDescent="0.25">
      <c r="A56" s="51" t="s">
        <v>37</v>
      </c>
      <c r="B56" s="60">
        <v>0.37</v>
      </c>
      <c r="C56" s="114">
        <v>0.24390243902439024</v>
      </c>
      <c r="D56" s="18" t="s">
        <v>96</v>
      </c>
      <c r="E56" s="43"/>
    </row>
    <row r="57" spans="1:5" ht="13.5" customHeight="1" thickBot="1" x14ac:dyDescent="0.3">
      <c r="A57" s="51" t="s">
        <v>38</v>
      </c>
      <c r="B57" s="60">
        <v>0.76</v>
      </c>
      <c r="C57" s="98">
        <v>0.52638352638352637</v>
      </c>
      <c r="D57" s="18" t="s">
        <v>96</v>
      </c>
      <c r="E57" s="47"/>
    </row>
    <row r="58" spans="1:5" ht="13.5" customHeight="1" thickBot="1" x14ac:dyDescent="0.3">
      <c r="A58" s="53"/>
      <c r="B58" s="6"/>
      <c r="C58" s="32"/>
      <c r="D58" s="10"/>
      <c r="E58" s="45"/>
    </row>
    <row r="59" spans="1:5" ht="13.5" customHeight="1" thickBot="1" x14ac:dyDescent="0.3">
      <c r="A59" s="23" t="s">
        <v>39</v>
      </c>
      <c r="B59" s="22"/>
      <c r="C59" s="33"/>
      <c r="D59" s="20"/>
      <c r="E59" s="20"/>
    </row>
    <row r="60" spans="1:5" ht="13.5" customHeight="1" x14ac:dyDescent="0.25">
      <c r="A60" s="51" t="s">
        <v>40</v>
      </c>
      <c r="B60" s="59">
        <v>1.05</v>
      </c>
      <c r="C60" s="114">
        <v>0.67071478140180429</v>
      </c>
      <c r="D60" s="18" t="s">
        <v>96</v>
      </c>
      <c r="E60" s="43"/>
    </row>
    <row r="61" spans="1:5" ht="13.5" customHeight="1" x14ac:dyDescent="0.25">
      <c r="A61" s="51" t="s">
        <v>41</v>
      </c>
      <c r="B61" s="60">
        <v>0.71</v>
      </c>
      <c r="C61" s="114">
        <v>0.47967479674796748</v>
      </c>
      <c r="D61" s="18" t="s">
        <v>96</v>
      </c>
      <c r="E61" s="43"/>
    </row>
    <row r="62" spans="1:5" ht="13.5" customHeight="1" x14ac:dyDescent="0.25">
      <c r="A62" s="51" t="s">
        <v>42</v>
      </c>
      <c r="B62" s="60">
        <v>0.9</v>
      </c>
      <c r="C62" s="114">
        <v>0.22807017543859648</v>
      </c>
      <c r="D62" s="18" t="s">
        <v>96</v>
      </c>
      <c r="E62" s="43"/>
    </row>
    <row r="63" spans="1:5" ht="13.5" customHeight="1" x14ac:dyDescent="0.25">
      <c r="A63" s="51" t="s">
        <v>43</v>
      </c>
      <c r="B63" s="60">
        <v>0.6</v>
      </c>
      <c r="C63" s="114">
        <v>0.3473684210526316</v>
      </c>
      <c r="D63" s="18" t="s">
        <v>96</v>
      </c>
      <c r="E63" s="43"/>
    </row>
    <row r="64" spans="1:5" ht="13.5" customHeight="1" x14ac:dyDescent="0.25">
      <c r="A64" s="51" t="s">
        <v>44</v>
      </c>
      <c r="B64" s="60">
        <v>0.8</v>
      </c>
      <c r="C64" s="98">
        <v>0.67890870933892966</v>
      </c>
      <c r="D64" s="18" t="s">
        <v>96</v>
      </c>
      <c r="E64" s="43"/>
    </row>
    <row r="65" spans="1:5" ht="13.5" customHeight="1" thickBot="1" x14ac:dyDescent="0.3">
      <c r="A65" s="52" t="s">
        <v>45</v>
      </c>
      <c r="B65" s="60">
        <v>0.4</v>
      </c>
      <c r="C65" s="97">
        <v>0.46328852119958636</v>
      </c>
      <c r="D65" s="14" t="s">
        <v>95</v>
      </c>
      <c r="E65" s="47"/>
    </row>
    <row r="66" spans="1:5" ht="13.5" customHeight="1" thickBot="1" x14ac:dyDescent="0.3">
      <c r="A66" s="53"/>
      <c r="B66" s="6"/>
      <c r="C66" s="32"/>
      <c r="D66" s="10"/>
      <c r="E66" s="45"/>
    </row>
    <row r="67" spans="1:5" ht="13.5" customHeight="1" thickBot="1" x14ac:dyDescent="0.3">
      <c r="A67" s="27" t="s">
        <v>46</v>
      </c>
      <c r="B67" s="24"/>
      <c r="C67" s="37"/>
      <c r="D67" s="27"/>
      <c r="E67" s="27"/>
    </row>
    <row r="68" spans="1:5" ht="13.5" customHeight="1" x14ac:dyDescent="0.25">
      <c r="A68" s="50" t="s">
        <v>48</v>
      </c>
      <c r="B68" s="59">
        <v>0.95</v>
      </c>
      <c r="C68" s="113">
        <v>0.74068767908309452</v>
      </c>
      <c r="D68" s="18" t="s">
        <v>96</v>
      </c>
      <c r="E68" s="42"/>
    </row>
    <row r="69" spans="1:5" ht="13.5" customHeight="1" x14ac:dyDescent="0.25">
      <c r="A69" s="51" t="s">
        <v>51</v>
      </c>
      <c r="B69" s="60">
        <v>0.35</v>
      </c>
      <c r="C69" s="114">
        <v>0.31840796019900497</v>
      </c>
      <c r="D69" s="14" t="s">
        <v>95</v>
      </c>
      <c r="E69" s="9"/>
    </row>
    <row r="70" spans="1:5" ht="13.5" customHeight="1" x14ac:dyDescent="0.25">
      <c r="A70" s="51" t="s">
        <v>50</v>
      </c>
      <c r="B70" s="60">
        <v>0.5</v>
      </c>
      <c r="C70" s="114">
        <v>0.19710544452102</v>
      </c>
      <c r="D70" s="18" t="s">
        <v>96</v>
      </c>
      <c r="E70" s="9"/>
    </row>
    <row r="71" spans="1:5" ht="13.5" customHeight="1" x14ac:dyDescent="0.25">
      <c r="A71" s="51" t="s">
        <v>49</v>
      </c>
      <c r="B71" s="60">
        <v>0.9</v>
      </c>
      <c r="C71" s="114">
        <v>0.62236480293308893</v>
      </c>
      <c r="D71" s="18" t="s">
        <v>96</v>
      </c>
      <c r="E71" s="43"/>
    </row>
    <row r="72" spans="1:5" ht="13.5" customHeight="1" thickBot="1" x14ac:dyDescent="0.3">
      <c r="A72" s="52" t="s">
        <v>47</v>
      </c>
      <c r="B72" s="60">
        <v>0.4</v>
      </c>
      <c r="C72" s="97">
        <v>0.16543764026931709</v>
      </c>
      <c r="D72" s="18" t="s">
        <v>96</v>
      </c>
      <c r="E72" s="47"/>
    </row>
    <row r="73" spans="1:5" ht="13.5" customHeight="1" thickBot="1" x14ac:dyDescent="0.3">
      <c r="A73" s="53"/>
      <c r="B73" s="6"/>
      <c r="C73" s="32"/>
      <c r="D73" s="10"/>
      <c r="E73" s="45"/>
    </row>
    <row r="74" spans="1:5" ht="13.5" customHeight="1" thickBot="1" x14ac:dyDescent="0.3">
      <c r="A74" s="27" t="s">
        <v>52</v>
      </c>
      <c r="B74" s="24"/>
      <c r="C74" s="37"/>
      <c r="D74" s="26"/>
      <c r="E74" s="26"/>
    </row>
    <row r="75" spans="1:5" ht="13.5" customHeight="1" x14ac:dyDescent="0.25">
      <c r="A75" s="51" t="s">
        <v>55</v>
      </c>
      <c r="B75" s="59">
        <v>0.65</v>
      </c>
      <c r="C75" s="114">
        <v>0.75453277545327757</v>
      </c>
      <c r="D75" s="18" t="s">
        <v>96</v>
      </c>
      <c r="E75" s="43"/>
    </row>
    <row r="76" spans="1:5" ht="13.5" customHeight="1" x14ac:dyDescent="0.25">
      <c r="A76" s="51" t="s">
        <v>53</v>
      </c>
      <c r="B76" s="60">
        <v>1.2</v>
      </c>
      <c r="C76" s="114">
        <v>0.96777973052138255</v>
      </c>
      <c r="D76" s="18" t="s">
        <v>96</v>
      </c>
      <c r="E76" s="9"/>
    </row>
    <row r="77" spans="1:5" ht="13.5" customHeight="1" x14ac:dyDescent="0.25">
      <c r="A77" s="51" t="s">
        <v>54</v>
      </c>
      <c r="B77" s="60">
        <v>0.8</v>
      </c>
      <c r="C77" s="114">
        <v>0.42367256637168144</v>
      </c>
      <c r="D77" s="18" t="s">
        <v>96</v>
      </c>
      <c r="E77" s="9"/>
    </row>
    <row r="78" spans="1:5" ht="13.5" customHeight="1" x14ac:dyDescent="0.25">
      <c r="A78" s="51" t="s">
        <v>57</v>
      </c>
      <c r="B78" s="60">
        <v>0.31</v>
      </c>
      <c r="C78" s="114">
        <v>0.52582781456953642</v>
      </c>
      <c r="D78" s="14" t="s">
        <v>95</v>
      </c>
      <c r="E78" s="43"/>
    </row>
    <row r="79" spans="1:5" ht="13.5" customHeight="1" x14ac:dyDescent="0.25">
      <c r="A79" s="51" t="s">
        <v>58</v>
      </c>
      <c r="B79" s="60">
        <v>0.5</v>
      </c>
      <c r="C79" s="114">
        <v>0.18663406682966585</v>
      </c>
      <c r="D79" s="14" t="s">
        <v>95</v>
      </c>
      <c r="E79" s="43"/>
    </row>
    <row r="80" spans="1:5" ht="13.5" customHeight="1" thickBot="1" x14ac:dyDescent="0.3">
      <c r="A80" s="52" t="s">
        <v>56</v>
      </c>
      <c r="B80" s="59">
        <v>0.35</v>
      </c>
      <c r="C80" s="97">
        <v>0.21004566210045661</v>
      </c>
      <c r="D80" s="14" t="s">
        <v>95</v>
      </c>
      <c r="E80" s="47"/>
    </row>
    <row r="81" spans="1:9" ht="13.5" customHeight="1" thickBot="1" x14ac:dyDescent="0.3">
      <c r="A81" s="53"/>
      <c r="B81" s="6"/>
      <c r="C81" s="32"/>
      <c r="D81" s="10"/>
      <c r="E81" s="45"/>
    </row>
    <row r="82" spans="1:9" ht="13.5" customHeight="1" thickBot="1" x14ac:dyDescent="0.3">
      <c r="A82" s="27" t="s">
        <v>212</v>
      </c>
      <c r="B82" s="13"/>
      <c r="C82" s="38"/>
      <c r="D82" s="25"/>
      <c r="E82" s="25"/>
    </row>
    <row r="83" spans="1:9" ht="13.5" customHeight="1" x14ac:dyDescent="0.25">
      <c r="A83" s="51" t="s">
        <v>60</v>
      </c>
      <c r="B83" s="60">
        <v>0.2</v>
      </c>
      <c r="C83" s="114">
        <v>0.19121447028423771</v>
      </c>
      <c r="D83" s="18" t="s">
        <v>96</v>
      </c>
      <c r="E83" s="9"/>
    </row>
    <row r="84" spans="1:9" ht="13.5" customHeight="1" x14ac:dyDescent="0.25">
      <c r="A84" s="51" t="s">
        <v>61</v>
      </c>
      <c r="B84" s="60">
        <v>0.3</v>
      </c>
      <c r="C84" s="114">
        <v>0.2376126126126126</v>
      </c>
      <c r="D84" s="18" t="s">
        <v>96</v>
      </c>
      <c r="E84" s="9"/>
    </row>
    <row r="85" spans="1:9" ht="13.5" customHeight="1" x14ac:dyDescent="0.25">
      <c r="A85" s="51" t="s">
        <v>62</v>
      </c>
      <c r="B85" s="60">
        <v>0.7</v>
      </c>
      <c r="C85" s="114">
        <v>0.53952657436355511</v>
      </c>
      <c r="D85" s="18" t="s">
        <v>96</v>
      </c>
      <c r="E85" s="9"/>
    </row>
    <row r="86" spans="1:9" ht="13.5" customHeight="1" x14ac:dyDescent="0.25">
      <c r="A86" s="51" t="s">
        <v>63</v>
      </c>
      <c r="B86" s="60">
        <v>1</v>
      </c>
      <c r="C86" s="114">
        <v>0.24563206577595068</v>
      </c>
      <c r="D86" s="18" t="s">
        <v>96</v>
      </c>
      <c r="E86" s="43"/>
    </row>
    <row r="87" spans="1:9" ht="13.5" customHeight="1" thickBot="1" x14ac:dyDescent="0.3">
      <c r="A87" s="51" t="s">
        <v>64</v>
      </c>
      <c r="B87" s="60">
        <v>50</v>
      </c>
      <c r="C87" s="114">
        <v>0.55739400206825229</v>
      </c>
      <c r="D87" s="18" t="s">
        <v>96</v>
      </c>
      <c r="E87" s="9"/>
    </row>
    <row r="88" spans="1:9" ht="13.5" customHeight="1" thickBot="1" x14ac:dyDescent="0.3">
      <c r="A88" s="53"/>
      <c r="B88" s="6"/>
      <c r="C88" s="32"/>
      <c r="D88" s="10"/>
      <c r="E88" s="45"/>
    </row>
    <row r="89" spans="1:9" ht="13.5" customHeight="1" thickBot="1" x14ac:dyDescent="0.3">
      <c r="A89" s="27" t="s">
        <v>65</v>
      </c>
      <c r="B89" s="24"/>
      <c r="C89" s="37"/>
      <c r="D89" s="26"/>
      <c r="E89" s="26"/>
    </row>
    <row r="90" spans="1:9" ht="13.5" customHeight="1" x14ac:dyDescent="0.25">
      <c r="A90" s="51" t="s">
        <v>66</v>
      </c>
      <c r="B90" s="60">
        <v>0.6</v>
      </c>
      <c r="C90" s="114">
        <v>0.48544453186467351</v>
      </c>
      <c r="D90" s="18" t="s">
        <v>96</v>
      </c>
      <c r="E90" s="43"/>
    </row>
    <row r="91" spans="1:9" ht="13.5" customHeight="1" x14ac:dyDescent="0.25">
      <c r="A91" s="51" t="s">
        <v>67</v>
      </c>
      <c r="B91" s="60">
        <v>0.85</v>
      </c>
      <c r="C91" s="114">
        <v>0.80989180834621333</v>
      </c>
      <c r="D91" s="18" t="s">
        <v>96</v>
      </c>
      <c r="E91" s="43"/>
    </row>
    <row r="92" spans="1:9" ht="13.5" customHeight="1" x14ac:dyDescent="0.25">
      <c r="A92" s="51" t="s">
        <v>68</v>
      </c>
      <c r="B92" s="60">
        <v>0.3</v>
      </c>
      <c r="C92" s="114">
        <v>0.39248283339356704</v>
      </c>
      <c r="D92" s="18" t="s">
        <v>96</v>
      </c>
      <c r="E92" s="43"/>
    </row>
    <row r="93" spans="1:9" ht="13.5" customHeight="1" x14ac:dyDescent="0.25">
      <c r="A93" s="51" t="s">
        <v>69</v>
      </c>
      <c r="B93" s="60">
        <v>0.5</v>
      </c>
      <c r="C93" s="114">
        <v>0.4342010122921186</v>
      </c>
      <c r="D93" s="18" t="s">
        <v>96</v>
      </c>
      <c r="E93" s="9"/>
    </row>
    <row r="94" spans="1:9" ht="13.5" customHeight="1" thickBot="1" x14ac:dyDescent="0.3">
      <c r="A94" s="52" t="s">
        <v>70</v>
      </c>
      <c r="B94" s="60">
        <v>0.44500000000000001</v>
      </c>
      <c r="C94" s="97">
        <v>0.26226870474658087</v>
      </c>
      <c r="D94" s="18" t="s">
        <v>96</v>
      </c>
      <c r="E94" s="47"/>
      <c r="I94" s="2" t="s">
        <v>71</v>
      </c>
    </row>
    <row r="95" spans="1:9" ht="9.75" customHeight="1" thickBot="1" x14ac:dyDescent="0.3">
      <c r="A95" s="53"/>
      <c r="B95" s="6"/>
      <c r="C95" s="32"/>
      <c r="D95" s="10"/>
      <c r="E95" s="45"/>
    </row>
    <row r="96" spans="1:9" ht="15.75" thickBot="1" x14ac:dyDescent="0.3">
      <c r="A96" s="57" t="s">
        <v>72</v>
      </c>
      <c r="B96" s="101">
        <v>0.54</v>
      </c>
      <c r="C96" s="101">
        <v>0.5</v>
      </c>
      <c r="D96" s="101" t="s">
        <v>96</v>
      </c>
      <c r="E96" s="20"/>
    </row>
    <row r="97" spans="1:2" x14ac:dyDescent="0.25">
      <c r="A97" s="3" t="s">
        <v>254</v>
      </c>
      <c r="B97" s="3"/>
    </row>
    <row r="98" spans="1:2" x14ac:dyDescent="0.25">
      <c r="A98" s="3" t="s">
        <v>255</v>
      </c>
    </row>
    <row r="99" spans="1:2" x14ac:dyDescent="0.25">
      <c r="A99" s="40"/>
      <c r="B99" s="40"/>
    </row>
  </sheetData>
  <mergeCells count="13">
    <mergeCell ref="A12:E12"/>
    <mergeCell ref="A13:E13"/>
    <mergeCell ref="A9:E9"/>
    <mergeCell ref="A7:E7"/>
    <mergeCell ref="A5:E5"/>
    <mergeCell ref="A10:E10"/>
    <mergeCell ref="A11:E11"/>
    <mergeCell ref="A1:E1"/>
    <mergeCell ref="A2:E2"/>
    <mergeCell ref="A4:E4"/>
    <mergeCell ref="A6:E6"/>
    <mergeCell ref="A8:E8"/>
    <mergeCell ref="A3:E3"/>
  </mergeCells>
  <pageMargins left="0.51181102362204722" right="0.24" top="0.34" bottom="0.28000000000000003" header="0.17" footer="0.17"/>
  <pageSetup paperSize="9" scale="58" orientation="portrait" r:id="rId1"/>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99"/>
  <sheetViews>
    <sheetView view="pageBreakPreview" zoomScale="110" zoomScaleNormal="160" zoomScaleSheetLayoutView="110" workbookViewId="0">
      <selection activeCell="E107" sqref="E107"/>
    </sheetView>
  </sheetViews>
  <sheetFormatPr defaultColWidth="30.85546875" defaultRowHeight="15" x14ac:dyDescent="0.25"/>
  <cols>
    <col min="1" max="1" width="38.5703125" customWidth="1"/>
    <col min="2" max="2" width="15.140625" customWidth="1"/>
    <col min="3" max="3" width="13.28515625" customWidth="1"/>
    <col min="4" max="4" width="13.7109375" customWidth="1"/>
    <col min="5" max="5" width="49.42578125" customWidth="1"/>
  </cols>
  <sheetData>
    <row r="1" spans="1:10" x14ac:dyDescent="0.25">
      <c r="A1" s="200" t="s">
        <v>73</v>
      </c>
      <c r="B1" s="200"/>
      <c r="C1" s="200"/>
      <c r="D1" s="200"/>
      <c r="E1" s="200"/>
      <c r="F1" s="1"/>
      <c r="G1" s="1"/>
      <c r="H1" s="1"/>
    </row>
    <row r="2" spans="1:10" x14ac:dyDescent="0.25">
      <c r="A2" s="200" t="s">
        <v>74</v>
      </c>
      <c r="B2" s="200"/>
      <c r="C2" s="200"/>
      <c r="D2" s="200"/>
      <c r="E2" s="200"/>
      <c r="F2" s="1"/>
      <c r="G2" s="1"/>
      <c r="H2" s="1"/>
    </row>
    <row r="3" spans="1:10" ht="9" customHeight="1" x14ac:dyDescent="0.25">
      <c r="A3" s="200"/>
      <c r="B3" s="200"/>
      <c r="C3" s="200"/>
      <c r="D3" s="200"/>
      <c r="E3" s="200"/>
      <c r="F3" s="58"/>
      <c r="G3" s="58"/>
      <c r="H3" s="58"/>
    </row>
    <row r="4" spans="1:10" x14ac:dyDescent="0.25">
      <c r="A4" s="200" t="s">
        <v>99</v>
      </c>
      <c r="B4" s="200"/>
      <c r="C4" s="200"/>
      <c r="D4" s="200"/>
      <c r="E4" s="200"/>
      <c r="F4" s="58"/>
      <c r="G4" s="58"/>
      <c r="H4" s="58"/>
    </row>
    <row r="5" spans="1:10" ht="9" customHeight="1" x14ac:dyDescent="0.25">
      <c r="A5" s="203"/>
      <c r="B5" s="203"/>
      <c r="C5" s="203"/>
      <c r="D5" s="203"/>
      <c r="E5" s="203"/>
      <c r="F5" s="58"/>
      <c r="G5" s="58"/>
      <c r="H5" s="58"/>
    </row>
    <row r="6" spans="1:10" ht="45" customHeight="1" x14ac:dyDescent="0.25">
      <c r="A6" s="202" t="s">
        <v>85</v>
      </c>
      <c r="B6" s="202"/>
      <c r="C6" s="202"/>
      <c r="D6" s="202"/>
      <c r="E6" s="202"/>
      <c r="F6" s="41"/>
      <c r="G6" s="41"/>
      <c r="H6" s="41"/>
      <c r="I6" s="41"/>
      <c r="J6" s="4"/>
    </row>
    <row r="7" spans="1:10" ht="11.25" customHeight="1" x14ac:dyDescent="0.25">
      <c r="A7" s="204"/>
      <c r="B7" s="204"/>
      <c r="C7" s="204"/>
      <c r="D7" s="204"/>
      <c r="E7" s="204"/>
      <c r="F7" s="4"/>
      <c r="G7" s="4"/>
      <c r="H7" s="4"/>
      <c r="I7" s="4"/>
      <c r="J7" s="4"/>
    </row>
    <row r="8" spans="1:10" ht="26.25" customHeight="1" x14ac:dyDescent="0.25">
      <c r="A8" s="202" t="s">
        <v>86</v>
      </c>
      <c r="B8" s="202"/>
      <c r="C8" s="202"/>
      <c r="D8" s="202"/>
      <c r="E8" s="202"/>
      <c r="F8" s="4"/>
      <c r="G8" s="4"/>
      <c r="H8" s="4"/>
      <c r="I8" s="4"/>
      <c r="J8" s="4"/>
    </row>
    <row r="9" spans="1:10" ht="13.5" customHeight="1" x14ac:dyDescent="0.25">
      <c r="A9" s="202"/>
      <c r="B9" s="202"/>
      <c r="C9" s="202"/>
      <c r="D9" s="202"/>
      <c r="E9" s="202"/>
      <c r="F9" s="4"/>
      <c r="G9" s="4"/>
      <c r="H9" s="4"/>
      <c r="I9" s="4"/>
      <c r="J9" s="4"/>
    </row>
    <row r="10" spans="1:10" ht="17.25" customHeight="1" x14ac:dyDescent="0.25">
      <c r="A10" s="198" t="s">
        <v>91</v>
      </c>
      <c r="B10" s="198"/>
      <c r="C10" s="198"/>
      <c r="D10" s="198"/>
      <c r="E10" s="198"/>
      <c r="F10" s="4"/>
      <c r="G10" s="4"/>
      <c r="H10" s="4"/>
      <c r="I10" s="4"/>
      <c r="J10" s="4"/>
    </row>
    <row r="11" spans="1:10" ht="17.25" customHeight="1" x14ac:dyDescent="0.25">
      <c r="A11" s="198" t="s">
        <v>209</v>
      </c>
      <c r="B11" s="198"/>
      <c r="C11" s="198"/>
      <c r="D11" s="198"/>
      <c r="E11" s="198"/>
      <c r="F11" s="4"/>
      <c r="G11" s="4"/>
      <c r="H11" s="4"/>
      <c r="I11" s="4"/>
      <c r="J11" s="4"/>
    </row>
    <row r="12" spans="1:10" ht="30" customHeight="1" x14ac:dyDescent="0.25">
      <c r="A12" s="198" t="s">
        <v>217</v>
      </c>
      <c r="B12" s="198"/>
      <c r="C12" s="198"/>
      <c r="D12" s="198"/>
      <c r="E12" s="198"/>
      <c r="F12" s="4"/>
      <c r="G12" s="4"/>
      <c r="H12" s="4"/>
      <c r="I12" s="4"/>
      <c r="J12" s="4"/>
    </row>
    <row r="13" spans="1:10" ht="12.75" customHeight="1" thickBot="1" x14ac:dyDescent="0.3">
      <c r="A13" s="199"/>
      <c r="B13" s="199"/>
      <c r="C13" s="199"/>
      <c r="D13" s="199"/>
      <c r="E13" s="199"/>
    </row>
    <row r="14" spans="1:10" ht="60" customHeight="1" thickBot="1" x14ac:dyDescent="0.3">
      <c r="A14" s="88" t="s">
        <v>77</v>
      </c>
      <c r="B14" s="89" t="s">
        <v>81</v>
      </c>
      <c r="C14" s="89" t="s">
        <v>79</v>
      </c>
      <c r="D14" s="90" t="s">
        <v>80</v>
      </c>
      <c r="E14" s="90" t="s">
        <v>133</v>
      </c>
    </row>
    <row r="15" spans="1:10" ht="7.5" customHeight="1" thickBot="1" x14ac:dyDescent="0.3">
      <c r="A15" s="51"/>
      <c r="B15" s="5"/>
      <c r="C15" s="31"/>
      <c r="D15" s="9"/>
      <c r="E15" s="9"/>
    </row>
    <row r="16" spans="1:10" ht="15.75" thickBot="1" x14ac:dyDescent="0.3">
      <c r="A16" s="19" t="s">
        <v>0</v>
      </c>
      <c r="B16" s="21"/>
      <c r="C16" s="29"/>
      <c r="D16" s="19"/>
      <c r="E16" s="19"/>
    </row>
    <row r="17" spans="1:5" ht="13.5" customHeight="1" x14ac:dyDescent="0.25">
      <c r="A17" s="50" t="s">
        <v>1</v>
      </c>
      <c r="B17" s="59">
        <v>0</v>
      </c>
      <c r="C17" s="113">
        <v>5.7471264367816091E-3</v>
      </c>
      <c r="D17" s="14" t="s">
        <v>96</v>
      </c>
      <c r="E17" s="42"/>
    </row>
    <row r="18" spans="1:5" ht="13.5" customHeight="1" x14ac:dyDescent="0.25">
      <c r="A18" s="51" t="s">
        <v>2</v>
      </c>
      <c r="B18" s="60">
        <v>0.1</v>
      </c>
      <c r="C18" s="114">
        <v>4.6728971962616819E-3</v>
      </c>
      <c r="D18" s="14" t="s">
        <v>95</v>
      </c>
      <c r="E18" s="9"/>
    </row>
    <row r="19" spans="1:5" ht="13.5" customHeight="1" x14ac:dyDescent="0.25">
      <c r="A19" s="51" t="s">
        <v>3</v>
      </c>
      <c r="B19" s="60">
        <v>0.5</v>
      </c>
      <c r="C19" s="114">
        <v>3.0864197530864196E-3</v>
      </c>
      <c r="D19" s="14" t="s">
        <v>95</v>
      </c>
      <c r="E19" s="43"/>
    </row>
    <row r="20" spans="1:5" ht="13.5" customHeight="1" x14ac:dyDescent="0.25">
      <c r="A20" s="51" t="s">
        <v>4</v>
      </c>
      <c r="B20" s="60">
        <v>0.5</v>
      </c>
      <c r="C20" s="114">
        <v>2.2701475595913734E-3</v>
      </c>
      <c r="D20" s="14" t="s">
        <v>95</v>
      </c>
      <c r="E20" s="43"/>
    </row>
    <row r="21" spans="1:5" ht="13.5" customHeight="1" x14ac:dyDescent="0.25">
      <c r="A21" s="51" t="s">
        <v>5</v>
      </c>
      <c r="B21" s="60">
        <v>0.05</v>
      </c>
      <c r="C21" s="114">
        <v>0</v>
      </c>
      <c r="D21" s="14" t="s">
        <v>96</v>
      </c>
      <c r="E21" s="9"/>
    </row>
    <row r="22" spans="1:5" ht="13.5" customHeight="1" x14ac:dyDescent="0.25">
      <c r="A22" s="51" t="s">
        <v>6</v>
      </c>
      <c r="B22" s="60">
        <v>0.3</v>
      </c>
      <c r="C22" s="114">
        <v>2.5348542458808617E-3</v>
      </c>
      <c r="D22" s="14" t="s">
        <v>96</v>
      </c>
      <c r="E22" s="43"/>
    </row>
    <row r="23" spans="1:5" ht="13.5" customHeight="1" x14ac:dyDescent="0.25">
      <c r="A23" s="51" t="s">
        <v>7</v>
      </c>
      <c r="B23" s="60">
        <v>0.02</v>
      </c>
      <c r="C23" s="114">
        <v>2.7491408934707903E-2</v>
      </c>
      <c r="D23" s="9" t="s">
        <v>95</v>
      </c>
      <c r="E23" s="43"/>
    </row>
    <row r="24" spans="1:5" ht="13.5" customHeight="1" x14ac:dyDescent="0.25">
      <c r="A24" s="50" t="s">
        <v>8</v>
      </c>
      <c r="B24" s="59">
        <v>0</v>
      </c>
      <c r="C24" s="113">
        <v>9.2936802973977691E-4</v>
      </c>
      <c r="D24" s="9" t="s">
        <v>95</v>
      </c>
      <c r="E24" s="43"/>
    </row>
    <row r="25" spans="1:5" ht="13.5" customHeight="1" thickBot="1" x14ac:dyDescent="0.3">
      <c r="A25" s="52" t="s">
        <v>9</v>
      </c>
      <c r="B25" s="61">
        <v>0</v>
      </c>
      <c r="C25" s="115">
        <v>0</v>
      </c>
      <c r="D25" s="15" t="s">
        <v>95</v>
      </c>
      <c r="E25" s="44"/>
    </row>
    <row r="26" spans="1:5" ht="13.5" customHeight="1" thickBot="1" x14ac:dyDescent="0.3">
      <c r="A26" s="53"/>
      <c r="B26" s="6"/>
      <c r="C26" s="32"/>
      <c r="D26" s="10"/>
      <c r="E26" s="45"/>
    </row>
    <row r="27" spans="1:5" ht="13.5" customHeight="1" thickBot="1" x14ac:dyDescent="0.3">
      <c r="A27" s="23" t="s">
        <v>10</v>
      </c>
      <c r="B27" s="22"/>
      <c r="C27" s="33"/>
      <c r="D27" s="20"/>
      <c r="E27" s="20"/>
    </row>
    <row r="28" spans="1:5" ht="13.5" customHeight="1" x14ac:dyDescent="0.25">
      <c r="A28" s="54" t="s">
        <v>11</v>
      </c>
      <c r="B28" s="59">
        <v>0.2</v>
      </c>
      <c r="C28" s="96">
        <v>4.1580041580041582E-3</v>
      </c>
      <c r="D28" s="16" t="s">
        <v>96</v>
      </c>
      <c r="E28" s="16"/>
    </row>
    <row r="29" spans="1:5" ht="13.5" customHeight="1" x14ac:dyDescent="0.25">
      <c r="A29" s="51" t="s">
        <v>12</v>
      </c>
      <c r="B29" s="60">
        <v>0.02</v>
      </c>
      <c r="C29" s="114">
        <v>0</v>
      </c>
      <c r="D29" s="9" t="s">
        <v>96</v>
      </c>
      <c r="E29" s="43"/>
    </row>
    <row r="30" spans="1:5" ht="13.5" customHeight="1" x14ac:dyDescent="0.25">
      <c r="A30" s="51" t="s">
        <v>13</v>
      </c>
      <c r="B30" s="60">
        <v>0.05</v>
      </c>
      <c r="C30" s="114">
        <v>1.1049723756906077E-2</v>
      </c>
      <c r="D30" s="18" t="s">
        <v>96</v>
      </c>
      <c r="E30" s="46"/>
    </row>
    <row r="31" spans="1:5" ht="13.5" customHeight="1" x14ac:dyDescent="0.25">
      <c r="A31" s="51" t="s">
        <v>14</v>
      </c>
      <c r="B31" s="60">
        <v>0.1</v>
      </c>
      <c r="C31" s="114">
        <v>4.4843049327354259E-3</v>
      </c>
      <c r="D31" s="9" t="s">
        <v>96</v>
      </c>
      <c r="E31" s="43"/>
    </row>
    <row r="32" spans="1:5" ht="13.5" customHeight="1" x14ac:dyDescent="0.25">
      <c r="A32" s="51" t="s">
        <v>15</v>
      </c>
      <c r="B32" s="60">
        <v>0.04</v>
      </c>
      <c r="C32" s="114">
        <v>2.4752475247524753E-3</v>
      </c>
      <c r="D32" s="9" t="s">
        <v>96</v>
      </c>
      <c r="E32" s="43"/>
    </row>
    <row r="33" spans="1:5" ht="13.5" customHeight="1" thickBot="1" x14ac:dyDescent="0.3">
      <c r="A33" s="52" t="s">
        <v>16</v>
      </c>
      <c r="B33" s="60">
        <v>0.1</v>
      </c>
      <c r="C33" s="97">
        <v>1.0443864229765013E-2</v>
      </c>
      <c r="D33" s="17" t="s">
        <v>96</v>
      </c>
      <c r="E33" s="47"/>
    </row>
    <row r="34" spans="1:5" ht="13.5" customHeight="1" thickBot="1" x14ac:dyDescent="0.3">
      <c r="A34" s="53"/>
      <c r="B34" s="6"/>
      <c r="C34" s="32"/>
      <c r="D34" s="10"/>
      <c r="E34" s="45"/>
    </row>
    <row r="35" spans="1:5" ht="13.5" customHeight="1" thickBot="1" x14ac:dyDescent="0.3">
      <c r="A35" s="23" t="s">
        <v>17</v>
      </c>
      <c r="B35" s="22"/>
      <c r="C35" s="33"/>
      <c r="D35" s="20"/>
      <c r="E35" s="20"/>
    </row>
    <row r="36" spans="1:5" ht="13.5" customHeight="1" x14ac:dyDescent="0.25">
      <c r="A36" s="50" t="s">
        <v>18</v>
      </c>
      <c r="B36" s="59">
        <v>30</v>
      </c>
      <c r="C36" s="113">
        <v>1.015228426395939E-2</v>
      </c>
      <c r="D36" s="18" t="s">
        <v>96</v>
      </c>
      <c r="E36" s="14"/>
    </row>
    <row r="37" spans="1:5" ht="13.5" customHeight="1" x14ac:dyDescent="0.25">
      <c r="A37" s="51" t="s">
        <v>19</v>
      </c>
      <c r="B37" s="60">
        <v>0.05</v>
      </c>
      <c r="C37" s="114">
        <v>1.9543973941368076E-2</v>
      </c>
      <c r="D37" s="14" t="s">
        <v>95</v>
      </c>
      <c r="E37" s="9"/>
    </row>
    <row r="38" spans="1:5" ht="13.5" customHeight="1" x14ac:dyDescent="0.25">
      <c r="A38" s="51" t="s">
        <v>20</v>
      </c>
      <c r="B38" s="60">
        <v>0.2</v>
      </c>
      <c r="C38" s="114">
        <v>3.5026269702276708E-3</v>
      </c>
      <c r="D38" s="9" t="s">
        <v>96</v>
      </c>
      <c r="E38" s="43"/>
    </row>
    <row r="39" spans="1:5" ht="13.5" customHeight="1" x14ac:dyDescent="0.25">
      <c r="A39" s="51" t="s">
        <v>21</v>
      </c>
      <c r="B39" s="60">
        <v>0.01</v>
      </c>
      <c r="C39" s="114">
        <v>0</v>
      </c>
      <c r="D39" s="9" t="s">
        <v>96</v>
      </c>
      <c r="E39" s="9"/>
    </row>
    <row r="40" spans="1:5" ht="13.5" customHeight="1" x14ac:dyDescent="0.25">
      <c r="A40" s="51" t="s">
        <v>22</v>
      </c>
      <c r="B40" s="60">
        <v>0.4</v>
      </c>
      <c r="C40" s="114">
        <v>2.0905923344947735E-3</v>
      </c>
      <c r="D40" s="9" t="s">
        <v>96</v>
      </c>
      <c r="E40" s="9"/>
    </row>
    <row r="41" spans="1:5" ht="13.5" customHeight="1" x14ac:dyDescent="0.25">
      <c r="A41" s="51" t="s">
        <v>23</v>
      </c>
      <c r="B41" s="60">
        <v>0.1</v>
      </c>
      <c r="C41" s="114">
        <v>0</v>
      </c>
      <c r="D41" s="9" t="s">
        <v>96</v>
      </c>
      <c r="E41" s="43"/>
    </row>
    <row r="42" spans="1:5" ht="13.5" customHeight="1" x14ac:dyDescent="0.25">
      <c r="A42" s="51" t="s">
        <v>24</v>
      </c>
      <c r="B42" s="59">
        <v>0.06</v>
      </c>
      <c r="C42" s="114">
        <v>1.3154566152289401E-2</v>
      </c>
      <c r="D42" s="9" t="s">
        <v>96</v>
      </c>
      <c r="E42" s="9"/>
    </row>
    <row r="43" spans="1:5" ht="13.5" customHeight="1" thickBot="1" x14ac:dyDescent="0.3">
      <c r="A43" s="52" t="s">
        <v>25</v>
      </c>
      <c r="B43" s="60">
        <v>0.05</v>
      </c>
      <c r="C43" s="97">
        <v>2.7777777777777779E-3</v>
      </c>
      <c r="D43" s="18" t="s">
        <v>96</v>
      </c>
      <c r="E43" s="17"/>
    </row>
    <row r="44" spans="1:5" ht="13.5" customHeight="1" thickBot="1" x14ac:dyDescent="0.3">
      <c r="A44" s="53"/>
      <c r="B44" s="6"/>
      <c r="C44" s="32"/>
      <c r="D44" s="10"/>
      <c r="E44" s="45"/>
    </row>
    <row r="45" spans="1:5" ht="30" customHeight="1" thickBot="1" x14ac:dyDescent="0.3">
      <c r="A45" s="146" t="s">
        <v>214</v>
      </c>
      <c r="B45" s="22"/>
      <c r="C45" s="33"/>
      <c r="D45" s="23"/>
      <c r="E45" s="23"/>
    </row>
    <row r="46" spans="1:5" ht="13.5" customHeight="1" x14ac:dyDescent="0.25">
      <c r="A46" s="51" t="s">
        <v>27</v>
      </c>
      <c r="B46" s="59">
        <v>0.2</v>
      </c>
      <c r="C46" s="114">
        <v>9.5563139931740607E-3</v>
      </c>
      <c r="D46" s="9" t="s">
        <v>96</v>
      </c>
      <c r="E46" s="43"/>
    </row>
    <row r="47" spans="1:5" ht="13.5" customHeight="1" x14ac:dyDescent="0.25">
      <c r="A47" s="51" t="s">
        <v>28</v>
      </c>
      <c r="B47" s="60">
        <v>0.03</v>
      </c>
      <c r="C47" s="114">
        <v>3.5149384885764497E-3</v>
      </c>
      <c r="D47" s="9" t="s">
        <v>96</v>
      </c>
      <c r="E47" s="9"/>
    </row>
    <row r="48" spans="1:5" ht="13.5" customHeight="1" x14ac:dyDescent="0.25">
      <c r="A48" s="51" t="s">
        <v>29</v>
      </c>
      <c r="B48" s="60">
        <v>0.05</v>
      </c>
      <c r="C48" s="114">
        <v>2.1080368906455864E-2</v>
      </c>
      <c r="D48" s="9" t="s">
        <v>96</v>
      </c>
      <c r="E48" s="9"/>
    </row>
    <row r="49" spans="1:5" ht="13.5" customHeight="1" x14ac:dyDescent="0.25">
      <c r="A49" s="51" t="s">
        <v>30</v>
      </c>
      <c r="B49" s="66">
        <v>0.05</v>
      </c>
      <c r="C49" s="114">
        <v>9.202453987730062E-3</v>
      </c>
      <c r="D49" s="9" t="s">
        <v>96</v>
      </c>
      <c r="E49" s="9"/>
    </row>
    <row r="50" spans="1:5" ht="13.5" customHeight="1" x14ac:dyDescent="0.25">
      <c r="A50" s="51" t="s">
        <v>31</v>
      </c>
      <c r="B50" s="60">
        <v>0.6</v>
      </c>
      <c r="C50" s="114">
        <v>1.6890213611525089E-2</v>
      </c>
      <c r="D50" s="9" t="s">
        <v>96</v>
      </c>
      <c r="E50" s="43"/>
    </row>
    <row r="51" spans="1:5" ht="13.5" customHeight="1" x14ac:dyDescent="0.25">
      <c r="A51" s="51" t="s">
        <v>32</v>
      </c>
      <c r="B51" s="60">
        <v>0.3</v>
      </c>
      <c r="C51" s="114">
        <v>1.705078125</v>
      </c>
      <c r="D51" s="9" t="s">
        <v>96</v>
      </c>
      <c r="E51" s="43"/>
    </row>
    <row r="52" spans="1:5" ht="13.5" customHeight="1" x14ac:dyDescent="0.25">
      <c r="A52" s="51" t="s">
        <v>33</v>
      </c>
      <c r="B52" s="60">
        <v>0.45</v>
      </c>
      <c r="C52" s="114">
        <v>0.24805878565205863</v>
      </c>
      <c r="D52" s="9" t="s">
        <v>96</v>
      </c>
      <c r="E52" s="43"/>
    </row>
    <row r="53" spans="1:5" ht="13.5" customHeight="1" x14ac:dyDescent="0.25">
      <c r="A53" s="51" t="s">
        <v>34</v>
      </c>
      <c r="B53" s="59">
        <v>0.1</v>
      </c>
      <c r="C53" s="114">
        <v>4.9464138499587798E-3</v>
      </c>
      <c r="D53" s="9" t="s">
        <v>96</v>
      </c>
      <c r="E53" s="43"/>
    </row>
    <row r="54" spans="1:5" ht="13.5" customHeight="1" x14ac:dyDescent="0.25">
      <c r="A54" s="51" t="s">
        <v>35</v>
      </c>
      <c r="B54" s="60">
        <v>0.1</v>
      </c>
      <c r="C54" s="98">
        <v>3.2110091743119268E-2</v>
      </c>
      <c r="D54" s="9" t="s">
        <v>96</v>
      </c>
      <c r="E54" s="48"/>
    </row>
    <row r="55" spans="1:5" ht="13.5" customHeight="1" x14ac:dyDescent="0.25">
      <c r="A55" s="51" t="s">
        <v>36</v>
      </c>
      <c r="B55" s="60">
        <v>0.15</v>
      </c>
      <c r="C55" s="114">
        <v>5.1325919589392643E-2</v>
      </c>
      <c r="D55" s="18" t="s">
        <v>96</v>
      </c>
      <c r="E55" s="43"/>
    </row>
    <row r="56" spans="1:5" ht="13.5" customHeight="1" x14ac:dyDescent="0.25">
      <c r="A56" s="51" t="s">
        <v>37</v>
      </c>
      <c r="B56" s="60">
        <v>0.05</v>
      </c>
      <c r="C56" s="114">
        <v>2.9325513196480938E-3</v>
      </c>
      <c r="D56" s="18" t="s">
        <v>96</v>
      </c>
      <c r="E56" s="43"/>
    </row>
    <row r="57" spans="1:5" ht="13.5" customHeight="1" thickBot="1" x14ac:dyDescent="0.3">
      <c r="A57" s="51" t="s">
        <v>38</v>
      </c>
      <c r="B57" s="60">
        <v>0.01</v>
      </c>
      <c r="C57" s="98">
        <v>1.0741138560687433E-3</v>
      </c>
      <c r="D57" s="18" t="s">
        <v>96</v>
      </c>
      <c r="E57" s="47"/>
    </row>
    <row r="58" spans="1:5" ht="13.5" customHeight="1" thickBot="1" x14ac:dyDescent="0.3">
      <c r="A58" s="53"/>
      <c r="B58" s="6"/>
      <c r="C58" s="32"/>
      <c r="D58" s="10"/>
      <c r="E58" s="45"/>
    </row>
    <row r="59" spans="1:5" ht="13.5" customHeight="1" thickBot="1" x14ac:dyDescent="0.3">
      <c r="A59" s="23" t="s">
        <v>39</v>
      </c>
      <c r="B59" s="22"/>
      <c r="C59" s="33"/>
      <c r="D59" s="20"/>
      <c r="E59" s="20"/>
    </row>
    <row r="60" spans="1:5" ht="13.5" customHeight="1" x14ac:dyDescent="0.25">
      <c r="A60" s="51" t="s">
        <v>40</v>
      </c>
      <c r="B60" s="59">
        <v>0.3</v>
      </c>
      <c r="C60" s="114">
        <v>4.4444444444444444E-3</v>
      </c>
      <c r="D60" s="18" t="s">
        <v>96</v>
      </c>
      <c r="E60" s="43"/>
    </row>
    <row r="61" spans="1:5" ht="13.5" customHeight="1" x14ac:dyDescent="0.25">
      <c r="A61" s="51" t="s">
        <v>41</v>
      </c>
      <c r="B61" s="60">
        <v>0.02</v>
      </c>
      <c r="C61" s="114">
        <v>1.4705882352941176E-2</v>
      </c>
      <c r="D61" s="18" t="s">
        <v>96</v>
      </c>
      <c r="E61" s="43"/>
    </row>
    <row r="62" spans="1:5" ht="13.5" customHeight="1" x14ac:dyDescent="0.25">
      <c r="A62" s="51" t="s">
        <v>42</v>
      </c>
      <c r="B62" s="60">
        <v>0.01</v>
      </c>
      <c r="C62" s="114">
        <v>0</v>
      </c>
      <c r="D62" s="18" t="s">
        <v>96</v>
      </c>
      <c r="E62" s="43"/>
    </row>
    <row r="63" spans="1:5" ht="13.5" customHeight="1" x14ac:dyDescent="0.25">
      <c r="A63" s="51" t="s">
        <v>43</v>
      </c>
      <c r="B63" s="60">
        <v>0.03</v>
      </c>
      <c r="C63" s="114">
        <v>5.0251256281407036E-3</v>
      </c>
      <c r="D63" s="18" t="s">
        <v>96</v>
      </c>
      <c r="E63" s="43"/>
    </row>
    <row r="64" spans="1:5" ht="13.5" customHeight="1" x14ac:dyDescent="0.25">
      <c r="A64" s="51" t="s">
        <v>44</v>
      </c>
      <c r="B64" s="60">
        <v>0.05</v>
      </c>
      <c r="C64" s="114">
        <v>1.0335917312661499E-2</v>
      </c>
      <c r="D64" s="18" t="s">
        <v>96</v>
      </c>
      <c r="E64" s="43"/>
    </row>
    <row r="65" spans="1:5" ht="13.5" customHeight="1" thickBot="1" x14ac:dyDescent="0.3">
      <c r="A65" s="52" t="s">
        <v>45</v>
      </c>
      <c r="B65" s="60">
        <v>0.05</v>
      </c>
      <c r="C65" s="97">
        <v>2.6666666666666666E-3</v>
      </c>
      <c r="D65" s="14" t="s">
        <v>95</v>
      </c>
      <c r="E65" s="47"/>
    </row>
    <row r="66" spans="1:5" ht="13.5" customHeight="1" thickBot="1" x14ac:dyDescent="0.3">
      <c r="A66" s="53"/>
      <c r="B66" s="6"/>
      <c r="C66" s="32"/>
      <c r="D66" s="10"/>
      <c r="E66" s="45"/>
    </row>
    <row r="67" spans="1:5" ht="13.5" customHeight="1" thickBot="1" x14ac:dyDescent="0.3">
      <c r="A67" s="27" t="s">
        <v>46</v>
      </c>
      <c r="B67" s="24"/>
      <c r="C67" s="37"/>
      <c r="D67" s="27"/>
      <c r="E67" s="27"/>
    </row>
    <row r="68" spans="1:5" ht="13.5" customHeight="1" x14ac:dyDescent="0.25">
      <c r="A68" s="50" t="s">
        <v>48</v>
      </c>
      <c r="B68" s="59">
        <v>0.1</v>
      </c>
      <c r="C68" s="113">
        <v>0</v>
      </c>
      <c r="D68" s="18" t="s">
        <v>96</v>
      </c>
      <c r="E68" s="42"/>
    </row>
    <row r="69" spans="1:5" ht="13.5" customHeight="1" x14ac:dyDescent="0.25">
      <c r="A69" s="51" t="s">
        <v>51</v>
      </c>
      <c r="B69" s="60">
        <v>0.02</v>
      </c>
      <c r="C69" s="114">
        <v>3.4782608695652175E-3</v>
      </c>
      <c r="D69" s="14" t="s">
        <v>95</v>
      </c>
      <c r="E69" s="9"/>
    </row>
    <row r="70" spans="1:5" ht="13.5" customHeight="1" x14ac:dyDescent="0.25">
      <c r="A70" s="51" t="s">
        <v>50</v>
      </c>
      <c r="B70" s="60">
        <v>0.3</v>
      </c>
      <c r="C70" s="114">
        <v>2.743362831858407E-2</v>
      </c>
      <c r="D70" s="18" t="s">
        <v>96</v>
      </c>
      <c r="E70" s="9"/>
    </row>
    <row r="71" spans="1:5" ht="13.5" customHeight="1" x14ac:dyDescent="0.25">
      <c r="A71" s="51" t="s">
        <v>49</v>
      </c>
      <c r="B71" s="60">
        <v>0</v>
      </c>
      <c r="C71" s="114">
        <v>6.7039106145251395E-3</v>
      </c>
      <c r="D71" s="18" t="s">
        <v>96</v>
      </c>
      <c r="E71" s="43"/>
    </row>
    <row r="72" spans="1:5" ht="13.5" customHeight="1" thickBot="1" x14ac:dyDescent="0.3">
      <c r="A72" s="52" t="s">
        <v>47</v>
      </c>
      <c r="B72" s="60">
        <v>0.3</v>
      </c>
      <c r="C72" s="97">
        <v>2.4747370591874612E-3</v>
      </c>
      <c r="D72" s="18" t="s">
        <v>96</v>
      </c>
      <c r="E72" s="47"/>
    </row>
    <row r="73" spans="1:5" ht="13.5" customHeight="1" thickBot="1" x14ac:dyDescent="0.3">
      <c r="A73" s="53"/>
      <c r="B73" s="6"/>
      <c r="C73" s="32"/>
      <c r="D73" s="10"/>
      <c r="E73" s="45"/>
    </row>
    <row r="74" spans="1:5" ht="13.5" customHeight="1" thickBot="1" x14ac:dyDescent="0.3">
      <c r="A74" s="27" t="s">
        <v>52</v>
      </c>
      <c r="B74" s="24"/>
      <c r="C74" s="37"/>
      <c r="D74" s="26"/>
      <c r="E74" s="26"/>
    </row>
    <row r="75" spans="1:5" ht="13.5" customHeight="1" x14ac:dyDescent="0.25">
      <c r="A75" s="51" t="s">
        <v>55</v>
      </c>
      <c r="B75" s="59">
        <v>0.2</v>
      </c>
      <c r="C75" s="114">
        <v>2.0920502092050207E-3</v>
      </c>
      <c r="D75" s="18" t="s">
        <v>96</v>
      </c>
      <c r="E75" s="43"/>
    </row>
    <row r="76" spans="1:5" ht="13.5" customHeight="1" x14ac:dyDescent="0.25">
      <c r="A76" s="51" t="s">
        <v>53</v>
      </c>
      <c r="B76" s="60">
        <v>0.09</v>
      </c>
      <c r="C76" s="114">
        <v>0</v>
      </c>
      <c r="D76" s="18" t="s">
        <v>96</v>
      </c>
      <c r="E76" s="9"/>
    </row>
    <row r="77" spans="1:5" ht="13.5" customHeight="1" x14ac:dyDescent="0.25">
      <c r="A77" s="51" t="s">
        <v>54</v>
      </c>
      <c r="B77" s="60">
        <v>0.05</v>
      </c>
      <c r="C77" s="114">
        <v>0</v>
      </c>
      <c r="D77" s="18" t="s">
        <v>96</v>
      </c>
      <c r="E77" s="9"/>
    </row>
    <row r="78" spans="1:5" ht="13.5" customHeight="1" x14ac:dyDescent="0.25">
      <c r="A78" s="51" t="s">
        <v>57</v>
      </c>
      <c r="B78" s="60">
        <v>0.05</v>
      </c>
      <c r="C78" s="114">
        <v>8.1799591002044997E-3</v>
      </c>
      <c r="D78" s="18" t="s">
        <v>96</v>
      </c>
      <c r="E78" s="43"/>
    </row>
    <row r="79" spans="1:5" ht="13.5" customHeight="1" x14ac:dyDescent="0.25">
      <c r="A79" s="51" t="s">
        <v>58</v>
      </c>
      <c r="B79" s="60">
        <v>0</v>
      </c>
      <c r="C79" s="114">
        <v>1.9099590723055934E-2</v>
      </c>
      <c r="D79" s="18" t="s">
        <v>96</v>
      </c>
      <c r="E79" s="43"/>
    </row>
    <row r="80" spans="1:5" ht="13.5" customHeight="1" thickBot="1" x14ac:dyDescent="0.3">
      <c r="A80" s="52" t="s">
        <v>56</v>
      </c>
      <c r="B80" s="59">
        <v>0.05</v>
      </c>
      <c r="C80" s="97">
        <v>0</v>
      </c>
      <c r="D80" s="18" t="s">
        <v>96</v>
      </c>
      <c r="E80" s="47"/>
    </row>
    <row r="81" spans="1:9" ht="13.5" customHeight="1" thickBot="1" x14ac:dyDescent="0.3">
      <c r="A81" s="53"/>
      <c r="B81" s="6"/>
      <c r="C81" s="32"/>
      <c r="D81" s="10"/>
      <c r="E81" s="45"/>
    </row>
    <row r="82" spans="1:9" ht="13.5" customHeight="1" thickBot="1" x14ac:dyDescent="0.3">
      <c r="A82" s="27" t="s">
        <v>212</v>
      </c>
      <c r="B82" s="13"/>
      <c r="C82" s="38"/>
      <c r="D82" s="25"/>
      <c r="E82" s="25"/>
    </row>
    <row r="83" spans="1:9" ht="13.5" customHeight="1" x14ac:dyDescent="0.25">
      <c r="A83" s="51" t="s">
        <v>60</v>
      </c>
      <c r="B83" s="60">
        <v>0.01</v>
      </c>
      <c r="C83" s="114">
        <v>1.1968085106382979E-2</v>
      </c>
      <c r="D83" s="18" t="s">
        <v>96</v>
      </c>
      <c r="E83" s="9"/>
    </row>
    <row r="84" spans="1:9" ht="13.5" customHeight="1" x14ac:dyDescent="0.25">
      <c r="A84" s="51" t="s">
        <v>61</v>
      </c>
      <c r="B84" s="60">
        <v>0.03</v>
      </c>
      <c r="C84" s="114">
        <v>1.1869436201780416E-2</v>
      </c>
      <c r="D84" s="18" t="s">
        <v>96</v>
      </c>
      <c r="E84" s="9"/>
    </row>
    <row r="85" spans="1:9" ht="13.5" customHeight="1" x14ac:dyDescent="0.25">
      <c r="A85" s="51" t="s">
        <v>62</v>
      </c>
      <c r="B85" s="60">
        <v>0.25</v>
      </c>
      <c r="C85" s="114">
        <v>7.2859744990892532E-3</v>
      </c>
      <c r="D85" s="18" t="s">
        <v>96</v>
      </c>
      <c r="E85" s="9"/>
    </row>
    <row r="86" spans="1:9" ht="13.5" customHeight="1" x14ac:dyDescent="0.25">
      <c r="A86" s="51" t="s">
        <v>63</v>
      </c>
      <c r="B86" s="60">
        <v>1</v>
      </c>
      <c r="C86" s="114">
        <v>6.2992125984251968E-3</v>
      </c>
      <c r="D86" s="18" t="s">
        <v>96</v>
      </c>
      <c r="E86" s="43"/>
    </row>
    <row r="87" spans="1:9" ht="13.5" customHeight="1" thickBot="1" x14ac:dyDescent="0.3">
      <c r="A87" s="51" t="s">
        <v>64</v>
      </c>
      <c r="B87" s="60">
        <v>0</v>
      </c>
      <c r="C87" s="114">
        <v>3.2414910858995136E-3</v>
      </c>
      <c r="D87" s="18" t="s">
        <v>96</v>
      </c>
      <c r="E87" s="9"/>
    </row>
    <row r="88" spans="1:9" ht="13.5" customHeight="1" thickBot="1" x14ac:dyDescent="0.3">
      <c r="A88" s="53"/>
      <c r="B88" s="6"/>
      <c r="C88" s="32"/>
      <c r="D88" s="10"/>
      <c r="E88" s="45"/>
    </row>
    <row r="89" spans="1:9" ht="13.5" customHeight="1" thickBot="1" x14ac:dyDescent="0.3">
      <c r="A89" s="27" t="s">
        <v>65</v>
      </c>
      <c r="B89" s="13"/>
      <c r="C89" s="38"/>
      <c r="D89" s="25"/>
      <c r="E89" s="25"/>
    </row>
    <row r="90" spans="1:9" ht="13.5" customHeight="1" x14ac:dyDescent="0.25">
      <c r="A90" s="51" t="s">
        <v>66</v>
      </c>
      <c r="B90" s="60">
        <v>0.4</v>
      </c>
      <c r="C90" s="114">
        <v>5.2434456928838954E-2</v>
      </c>
      <c r="D90" s="18" t="s">
        <v>96</v>
      </c>
      <c r="E90" s="43"/>
    </row>
    <row r="91" spans="1:9" ht="13.5" customHeight="1" x14ac:dyDescent="0.25">
      <c r="A91" s="51" t="s">
        <v>67</v>
      </c>
      <c r="B91" s="60">
        <v>0.31</v>
      </c>
      <c r="C91" s="114">
        <v>2.8880866425992778E-3</v>
      </c>
      <c r="D91" s="18" t="s">
        <v>96</v>
      </c>
      <c r="E91" s="43"/>
    </row>
    <row r="92" spans="1:9" ht="13.5" customHeight="1" x14ac:dyDescent="0.25">
      <c r="A92" s="51" t="s">
        <v>68</v>
      </c>
      <c r="B92" s="60">
        <v>0.1</v>
      </c>
      <c r="C92" s="114">
        <v>4.0241448692152921E-3</v>
      </c>
      <c r="D92" s="18" t="s">
        <v>96</v>
      </c>
      <c r="E92" s="43"/>
    </row>
    <row r="93" spans="1:9" ht="13.5" customHeight="1" x14ac:dyDescent="0.25">
      <c r="A93" s="51" t="s">
        <v>69</v>
      </c>
      <c r="B93" s="60">
        <v>0.02</v>
      </c>
      <c r="C93" s="114">
        <v>5.0916496945010185E-3</v>
      </c>
      <c r="D93" s="18" t="s">
        <v>96</v>
      </c>
      <c r="E93" s="9"/>
    </row>
    <row r="94" spans="1:9" ht="13.5" customHeight="1" thickBot="1" x14ac:dyDescent="0.3">
      <c r="A94" s="52" t="s">
        <v>70</v>
      </c>
      <c r="B94" s="60">
        <v>0.1</v>
      </c>
      <c r="C94" s="97">
        <v>0</v>
      </c>
      <c r="D94" s="18" t="s">
        <v>96</v>
      </c>
      <c r="E94" s="47"/>
      <c r="I94" s="2" t="s">
        <v>71</v>
      </c>
    </row>
    <row r="95" spans="1:9" ht="9.75" customHeight="1" thickBot="1" x14ac:dyDescent="0.3">
      <c r="A95" s="53"/>
      <c r="B95" s="6"/>
      <c r="C95" s="32"/>
      <c r="D95" s="10"/>
      <c r="E95" s="45"/>
    </row>
    <row r="96" spans="1:9" ht="15.75" thickBot="1" x14ac:dyDescent="0.3">
      <c r="A96" s="27" t="s">
        <v>72</v>
      </c>
      <c r="B96" s="100">
        <v>0.3</v>
      </c>
      <c r="C96" s="38">
        <v>0.16</v>
      </c>
      <c r="D96" s="25" t="s">
        <v>96</v>
      </c>
      <c r="E96" s="25"/>
    </row>
    <row r="97" spans="1:2" x14ac:dyDescent="0.25">
      <c r="A97" s="3" t="s">
        <v>254</v>
      </c>
      <c r="B97" s="3"/>
    </row>
    <row r="98" spans="1:2" x14ac:dyDescent="0.25">
      <c r="A98" s="3" t="s">
        <v>255</v>
      </c>
    </row>
    <row r="99" spans="1:2" x14ac:dyDescent="0.25">
      <c r="A99" s="40"/>
      <c r="B99" s="40"/>
    </row>
  </sheetData>
  <mergeCells count="13">
    <mergeCell ref="A12:E12"/>
    <mergeCell ref="A13:E13"/>
    <mergeCell ref="A9:E9"/>
    <mergeCell ref="A7:E7"/>
    <mergeCell ref="A5:E5"/>
    <mergeCell ref="A10:E10"/>
    <mergeCell ref="A11:E11"/>
    <mergeCell ref="A1:E1"/>
    <mergeCell ref="A2:E2"/>
    <mergeCell ref="A4:E4"/>
    <mergeCell ref="A6:E6"/>
    <mergeCell ref="A8:E8"/>
    <mergeCell ref="A3:E3"/>
  </mergeCells>
  <pageMargins left="0.51181102362204722" right="0.24" top="0.34" bottom="0.28000000000000003" header="0.17" footer="0.17"/>
  <pageSetup paperSize="9" scale="58" orientation="portrait" r:id="rId1"/>
  <colBreaks count="1" manualBreakCount="1">
    <brk id="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99"/>
  <sheetViews>
    <sheetView view="pageBreakPreview" zoomScale="110" zoomScaleNormal="160" zoomScaleSheetLayoutView="110" workbookViewId="0">
      <selection activeCell="F81" sqref="F81"/>
    </sheetView>
  </sheetViews>
  <sheetFormatPr defaultColWidth="30.85546875" defaultRowHeight="15" x14ac:dyDescent="0.25"/>
  <cols>
    <col min="1" max="1" width="38.5703125" customWidth="1"/>
    <col min="2" max="2" width="15.140625" customWidth="1"/>
    <col min="3" max="3" width="13.28515625" customWidth="1"/>
    <col min="4" max="4" width="13.7109375" customWidth="1"/>
    <col min="5" max="5" width="49.5703125" customWidth="1"/>
  </cols>
  <sheetData>
    <row r="1" spans="1:10" x14ac:dyDescent="0.25">
      <c r="A1" s="200" t="s">
        <v>73</v>
      </c>
      <c r="B1" s="200"/>
      <c r="C1" s="200"/>
      <c r="D1" s="200"/>
      <c r="E1" s="200"/>
      <c r="F1" s="1"/>
      <c r="G1" s="1"/>
      <c r="H1" s="1"/>
    </row>
    <row r="2" spans="1:10" x14ac:dyDescent="0.25">
      <c r="A2" s="200" t="s">
        <v>74</v>
      </c>
      <c r="B2" s="200"/>
      <c r="C2" s="200"/>
      <c r="D2" s="200"/>
      <c r="E2" s="200"/>
      <c r="F2" s="1"/>
      <c r="G2" s="1"/>
      <c r="H2" s="1"/>
    </row>
    <row r="3" spans="1:10" ht="9" customHeight="1" x14ac:dyDescent="0.25">
      <c r="A3" s="200"/>
      <c r="B3" s="200"/>
      <c r="C3" s="200"/>
      <c r="D3" s="200"/>
      <c r="E3" s="200"/>
      <c r="F3" s="58"/>
      <c r="G3" s="58"/>
      <c r="H3" s="58"/>
    </row>
    <row r="4" spans="1:10" x14ac:dyDescent="0.25">
      <c r="A4" s="200" t="s">
        <v>99</v>
      </c>
      <c r="B4" s="200"/>
      <c r="C4" s="200"/>
      <c r="D4" s="200"/>
      <c r="E4" s="200"/>
      <c r="F4" s="58"/>
      <c r="G4" s="58"/>
      <c r="H4" s="58"/>
    </row>
    <row r="5" spans="1:10" ht="9" customHeight="1" x14ac:dyDescent="0.25">
      <c r="A5" s="203"/>
      <c r="B5" s="203"/>
      <c r="C5" s="203"/>
      <c r="D5" s="203"/>
      <c r="E5" s="203"/>
      <c r="F5" s="58"/>
      <c r="G5" s="58"/>
      <c r="H5" s="58"/>
    </row>
    <row r="6" spans="1:10" ht="54.75" customHeight="1" x14ac:dyDescent="0.25">
      <c r="A6" s="202" t="s">
        <v>85</v>
      </c>
      <c r="B6" s="202"/>
      <c r="C6" s="202"/>
      <c r="D6" s="202"/>
      <c r="E6" s="202"/>
      <c r="F6" s="41"/>
      <c r="G6" s="41"/>
      <c r="H6" s="41"/>
      <c r="I6" s="41"/>
      <c r="J6" s="4"/>
    </row>
    <row r="7" spans="1:10" ht="11.25" customHeight="1" x14ac:dyDescent="0.25">
      <c r="A7" s="204"/>
      <c r="B7" s="204"/>
      <c r="C7" s="204"/>
      <c r="D7" s="204"/>
      <c r="E7" s="204"/>
      <c r="F7" s="4"/>
      <c r="G7" s="4"/>
      <c r="H7" s="4"/>
      <c r="I7" s="4"/>
      <c r="J7" s="4"/>
    </row>
    <row r="8" spans="1:10" ht="26.25" customHeight="1" x14ac:dyDescent="0.25">
      <c r="A8" s="202" t="s">
        <v>86</v>
      </c>
      <c r="B8" s="202"/>
      <c r="C8" s="202"/>
      <c r="D8" s="202"/>
      <c r="E8" s="202"/>
      <c r="F8" s="4"/>
      <c r="G8" s="4"/>
      <c r="H8" s="4"/>
      <c r="I8" s="4"/>
      <c r="J8" s="4"/>
    </row>
    <row r="9" spans="1:10" ht="13.5" customHeight="1" x14ac:dyDescent="0.25">
      <c r="A9" s="202"/>
      <c r="B9" s="202"/>
      <c r="C9" s="202"/>
      <c r="D9" s="202"/>
      <c r="E9" s="202"/>
      <c r="F9" s="4"/>
      <c r="G9" s="4"/>
      <c r="H9" s="4"/>
      <c r="I9" s="4"/>
      <c r="J9" s="4"/>
    </row>
    <row r="10" spans="1:10" ht="17.25" customHeight="1" x14ac:dyDescent="0.25">
      <c r="A10" s="198" t="s">
        <v>92</v>
      </c>
      <c r="B10" s="198"/>
      <c r="C10" s="198"/>
      <c r="D10" s="198"/>
      <c r="E10" s="198"/>
      <c r="F10" s="4"/>
      <c r="G10" s="4"/>
      <c r="H10" s="4"/>
      <c r="I10" s="4"/>
      <c r="J10" s="4"/>
    </row>
    <row r="11" spans="1:10" ht="17.25" customHeight="1" x14ac:dyDescent="0.25">
      <c r="A11" s="198" t="s">
        <v>210</v>
      </c>
      <c r="B11" s="198"/>
      <c r="C11" s="198"/>
      <c r="D11" s="198"/>
      <c r="E11" s="198"/>
      <c r="F11" s="4"/>
      <c r="G11" s="4"/>
      <c r="H11" s="4"/>
      <c r="I11" s="4"/>
      <c r="J11" s="4"/>
    </row>
    <row r="12" spans="1:10" ht="28.5" customHeight="1" x14ac:dyDescent="0.25">
      <c r="A12" s="198" t="s">
        <v>137</v>
      </c>
      <c r="B12" s="198"/>
      <c r="C12" s="198"/>
      <c r="D12" s="198"/>
      <c r="E12" s="198"/>
      <c r="F12" s="4"/>
      <c r="G12" s="4"/>
      <c r="H12" s="4"/>
      <c r="I12" s="4"/>
      <c r="J12" s="4"/>
    </row>
    <row r="13" spans="1:10" ht="12.75" customHeight="1" thickBot="1" x14ac:dyDescent="0.3">
      <c r="A13" s="199"/>
      <c r="B13" s="199"/>
      <c r="C13" s="199"/>
      <c r="D13" s="199"/>
      <c r="E13" s="199"/>
    </row>
    <row r="14" spans="1:10" ht="57.75" customHeight="1" thickBot="1" x14ac:dyDescent="0.3">
      <c r="A14" s="88" t="s">
        <v>77</v>
      </c>
      <c r="B14" s="89" t="s">
        <v>81</v>
      </c>
      <c r="C14" s="89" t="s">
        <v>79</v>
      </c>
      <c r="D14" s="90" t="s">
        <v>80</v>
      </c>
      <c r="E14" s="90" t="s">
        <v>133</v>
      </c>
    </row>
    <row r="15" spans="1:10" ht="7.5" customHeight="1" thickBot="1" x14ac:dyDescent="0.3">
      <c r="A15" s="51"/>
      <c r="B15" s="5"/>
      <c r="C15" s="31"/>
      <c r="D15" s="9"/>
      <c r="E15" s="9"/>
    </row>
    <row r="16" spans="1:10" ht="15.75" thickBot="1" x14ac:dyDescent="0.3">
      <c r="A16" s="19" t="s">
        <v>0</v>
      </c>
      <c r="B16" s="21"/>
      <c r="C16" s="19"/>
      <c r="D16" s="19"/>
      <c r="E16" s="19"/>
    </row>
    <row r="17" spans="1:5" ht="13.5" customHeight="1" x14ac:dyDescent="0.25">
      <c r="A17" s="50" t="s">
        <v>1</v>
      </c>
      <c r="B17" s="59">
        <v>87</v>
      </c>
      <c r="C17" s="83">
        <v>97.6</v>
      </c>
      <c r="D17" s="14" t="s">
        <v>84</v>
      </c>
      <c r="E17" s="42"/>
    </row>
    <row r="18" spans="1:5" ht="13.5" customHeight="1" x14ac:dyDescent="0.25">
      <c r="A18" s="51" t="s">
        <v>2</v>
      </c>
      <c r="B18" s="60">
        <v>85</v>
      </c>
      <c r="C18" s="83">
        <v>99.6</v>
      </c>
      <c r="D18" s="9" t="s">
        <v>84</v>
      </c>
      <c r="E18" s="9"/>
    </row>
    <row r="19" spans="1:5" ht="13.5" customHeight="1" x14ac:dyDescent="0.25">
      <c r="A19" s="51" t="s">
        <v>3</v>
      </c>
      <c r="B19" s="60">
        <v>70</v>
      </c>
      <c r="C19" s="83">
        <v>88.7</v>
      </c>
      <c r="D19" s="14" t="s">
        <v>84</v>
      </c>
      <c r="E19" s="43"/>
    </row>
    <row r="20" spans="1:5" ht="13.5" customHeight="1" x14ac:dyDescent="0.25">
      <c r="A20" s="51" t="s">
        <v>4</v>
      </c>
      <c r="B20" s="60">
        <v>75</v>
      </c>
      <c r="C20" s="83">
        <v>70.5</v>
      </c>
      <c r="D20" s="9" t="s">
        <v>84</v>
      </c>
      <c r="E20" s="43"/>
    </row>
    <row r="21" spans="1:5" ht="13.5" customHeight="1" x14ac:dyDescent="0.25">
      <c r="A21" s="51" t="s">
        <v>5</v>
      </c>
      <c r="B21" s="60">
        <v>85</v>
      </c>
      <c r="C21" s="83">
        <v>95</v>
      </c>
      <c r="D21" s="14" t="s">
        <v>84</v>
      </c>
      <c r="E21" s="9"/>
    </row>
    <row r="22" spans="1:5" ht="13.5" customHeight="1" x14ac:dyDescent="0.25">
      <c r="A22" s="51" t="s">
        <v>6</v>
      </c>
      <c r="B22" s="60">
        <v>85</v>
      </c>
      <c r="C22" s="83">
        <v>85.3</v>
      </c>
      <c r="D22" s="14" t="s">
        <v>84</v>
      </c>
      <c r="E22" s="43"/>
    </row>
    <row r="23" spans="1:5" ht="13.5" customHeight="1" x14ac:dyDescent="0.25">
      <c r="A23" s="51" t="s">
        <v>7</v>
      </c>
      <c r="B23" s="60">
        <v>85</v>
      </c>
      <c r="C23" s="83">
        <v>86.2</v>
      </c>
      <c r="D23" s="9" t="s">
        <v>84</v>
      </c>
      <c r="E23" s="43"/>
    </row>
    <row r="24" spans="1:5" ht="13.5" customHeight="1" x14ac:dyDescent="0.25">
      <c r="A24" s="50" t="s">
        <v>8</v>
      </c>
      <c r="B24" s="59">
        <v>33</v>
      </c>
      <c r="C24" s="83">
        <v>74.599999999999994</v>
      </c>
      <c r="D24" s="9" t="s">
        <v>84</v>
      </c>
      <c r="E24" s="43"/>
    </row>
    <row r="25" spans="1:5" ht="13.5" customHeight="1" thickBot="1" x14ac:dyDescent="0.3">
      <c r="A25" s="52" t="s">
        <v>9</v>
      </c>
      <c r="B25" s="61">
        <v>85</v>
      </c>
      <c r="C25" s="83">
        <v>82.8</v>
      </c>
      <c r="D25" s="15" t="s">
        <v>84</v>
      </c>
      <c r="E25" s="44"/>
    </row>
    <row r="26" spans="1:5" ht="13.5" customHeight="1" thickBot="1" x14ac:dyDescent="0.3">
      <c r="A26" s="53"/>
      <c r="B26" s="6"/>
      <c r="C26" s="6"/>
      <c r="D26" s="10"/>
      <c r="E26" s="45"/>
    </row>
    <row r="27" spans="1:5" ht="13.5" customHeight="1" thickBot="1" x14ac:dyDescent="0.3">
      <c r="A27" s="19" t="s">
        <v>10</v>
      </c>
      <c r="B27" s="21"/>
      <c r="C27" s="19"/>
      <c r="D27" s="19"/>
      <c r="E27" s="19"/>
    </row>
    <row r="28" spans="1:5" ht="13.5" customHeight="1" x14ac:dyDescent="0.25">
      <c r="A28" s="54" t="s">
        <v>11</v>
      </c>
      <c r="B28" s="59">
        <v>79.3</v>
      </c>
      <c r="C28" s="83">
        <v>92.6</v>
      </c>
      <c r="D28" s="16" t="s">
        <v>84</v>
      </c>
      <c r="E28" s="16"/>
    </row>
    <row r="29" spans="1:5" ht="13.5" customHeight="1" x14ac:dyDescent="0.25">
      <c r="A29" s="51" t="s">
        <v>12</v>
      </c>
      <c r="B29" s="60">
        <v>85</v>
      </c>
      <c r="C29" s="83">
        <v>99.1</v>
      </c>
      <c r="D29" s="9" t="s">
        <v>84</v>
      </c>
      <c r="E29" s="43"/>
    </row>
    <row r="30" spans="1:5" ht="13.5" customHeight="1" x14ac:dyDescent="0.25">
      <c r="A30" s="51" t="s">
        <v>13</v>
      </c>
      <c r="B30" s="60">
        <v>60</v>
      </c>
      <c r="C30" s="83">
        <v>71.099999999999994</v>
      </c>
      <c r="D30" s="9" t="s">
        <v>84</v>
      </c>
      <c r="E30" s="46"/>
    </row>
    <row r="31" spans="1:5" ht="13.5" customHeight="1" x14ac:dyDescent="0.25">
      <c r="A31" s="51" t="s">
        <v>14</v>
      </c>
      <c r="B31" s="60">
        <v>84</v>
      </c>
      <c r="C31" s="83">
        <v>97.9</v>
      </c>
      <c r="D31" s="9" t="s">
        <v>84</v>
      </c>
      <c r="E31" s="43"/>
    </row>
    <row r="32" spans="1:5" ht="13.5" customHeight="1" x14ac:dyDescent="0.25">
      <c r="A32" s="51" t="s">
        <v>15</v>
      </c>
      <c r="B32" s="60">
        <v>75</v>
      </c>
      <c r="C32" s="83">
        <v>76.599999999999994</v>
      </c>
      <c r="D32" s="9" t="s">
        <v>84</v>
      </c>
      <c r="E32" s="43"/>
    </row>
    <row r="33" spans="1:5" ht="13.5" customHeight="1" thickBot="1" x14ac:dyDescent="0.3">
      <c r="A33" s="52" t="s">
        <v>16</v>
      </c>
      <c r="B33" s="60">
        <v>77.73</v>
      </c>
      <c r="C33" s="83">
        <v>69.400000000000006</v>
      </c>
      <c r="D33" s="17" t="s">
        <v>84</v>
      </c>
      <c r="E33" s="47"/>
    </row>
    <row r="34" spans="1:5" ht="13.5" customHeight="1" thickBot="1" x14ac:dyDescent="0.3">
      <c r="A34" s="53"/>
      <c r="B34" s="6"/>
      <c r="C34" s="6"/>
      <c r="D34" s="10"/>
      <c r="E34" s="45"/>
    </row>
    <row r="35" spans="1:5" ht="13.5" customHeight="1" thickBot="1" x14ac:dyDescent="0.3">
      <c r="A35" s="19" t="s">
        <v>17</v>
      </c>
      <c r="B35" s="21"/>
      <c r="C35" s="19"/>
      <c r="D35" s="19"/>
      <c r="E35" s="19"/>
    </row>
    <row r="36" spans="1:5" ht="13.5" customHeight="1" x14ac:dyDescent="0.25">
      <c r="A36" s="50" t="s">
        <v>18</v>
      </c>
      <c r="B36" s="59">
        <v>75</v>
      </c>
      <c r="C36" s="83">
        <v>74.8</v>
      </c>
      <c r="D36" s="9" t="s">
        <v>84</v>
      </c>
      <c r="E36" s="14"/>
    </row>
    <row r="37" spans="1:5" ht="13.5" customHeight="1" x14ac:dyDescent="0.25">
      <c r="A37" s="51" t="s">
        <v>19</v>
      </c>
      <c r="B37" s="60">
        <v>69</v>
      </c>
      <c r="C37" s="83">
        <v>62.4</v>
      </c>
      <c r="D37" s="9" t="s">
        <v>84</v>
      </c>
      <c r="E37" s="9"/>
    </row>
    <row r="38" spans="1:5" ht="13.5" customHeight="1" x14ac:dyDescent="0.25">
      <c r="A38" s="51" t="s">
        <v>20</v>
      </c>
      <c r="B38" s="60">
        <v>90</v>
      </c>
      <c r="C38" s="83">
        <v>92.9</v>
      </c>
      <c r="D38" s="9" t="s">
        <v>84</v>
      </c>
      <c r="E38" s="43"/>
    </row>
    <row r="39" spans="1:5" ht="13.5" customHeight="1" x14ac:dyDescent="0.25">
      <c r="A39" s="51" t="s">
        <v>21</v>
      </c>
      <c r="B39" s="60">
        <v>71.599999999999994</v>
      </c>
      <c r="C39" s="83">
        <v>75.900000000000006</v>
      </c>
      <c r="D39" s="9" t="s">
        <v>84</v>
      </c>
      <c r="E39" s="9"/>
    </row>
    <row r="40" spans="1:5" ht="13.5" customHeight="1" x14ac:dyDescent="0.25">
      <c r="A40" s="51" t="s">
        <v>22</v>
      </c>
      <c r="B40" s="60">
        <v>70</v>
      </c>
      <c r="C40" s="83">
        <v>64</v>
      </c>
      <c r="D40" s="9" t="s">
        <v>84</v>
      </c>
      <c r="E40" s="9"/>
    </row>
    <row r="41" spans="1:5" ht="13.5" customHeight="1" x14ac:dyDescent="0.25">
      <c r="A41" s="51" t="s">
        <v>23</v>
      </c>
      <c r="B41" s="60">
        <v>80</v>
      </c>
      <c r="C41" s="83">
        <v>74.5</v>
      </c>
      <c r="D41" s="9" t="s">
        <v>84</v>
      </c>
      <c r="E41" s="43"/>
    </row>
    <row r="42" spans="1:5" ht="13.5" customHeight="1" x14ac:dyDescent="0.25">
      <c r="A42" s="51" t="s">
        <v>24</v>
      </c>
      <c r="B42" s="59">
        <v>80</v>
      </c>
      <c r="C42" s="83">
        <v>75.8</v>
      </c>
      <c r="D42" s="9" t="s">
        <v>84</v>
      </c>
      <c r="E42" s="9"/>
    </row>
    <row r="43" spans="1:5" ht="13.5" customHeight="1" thickBot="1" x14ac:dyDescent="0.3">
      <c r="A43" s="52" t="s">
        <v>25</v>
      </c>
      <c r="B43" s="60">
        <v>85</v>
      </c>
      <c r="C43" s="83">
        <v>92.2</v>
      </c>
      <c r="D43" s="9" t="s">
        <v>84</v>
      </c>
      <c r="E43" s="17"/>
    </row>
    <row r="44" spans="1:5" ht="13.5" customHeight="1" thickBot="1" x14ac:dyDescent="0.3">
      <c r="A44" s="53"/>
      <c r="B44" s="6"/>
      <c r="C44" s="6"/>
      <c r="D44" s="10"/>
      <c r="E44" s="45"/>
    </row>
    <row r="45" spans="1:5" ht="33" customHeight="1" thickBot="1" x14ac:dyDescent="0.3">
      <c r="A45" s="148" t="s">
        <v>214</v>
      </c>
      <c r="B45" s="21"/>
      <c r="C45" s="19"/>
      <c r="D45" s="19"/>
      <c r="E45" s="19"/>
    </row>
    <row r="46" spans="1:5" ht="13.5" customHeight="1" x14ac:dyDescent="0.25">
      <c r="A46" s="51" t="s">
        <v>27</v>
      </c>
      <c r="B46" s="59">
        <v>75</v>
      </c>
      <c r="C46" s="83">
        <v>73.3</v>
      </c>
      <c r="D46" s="9" t="s">
        <v>84</v>
      </c>
      <c r="E46" s="43"/>
    </row>
    <row r="47" spans="1:5" ht="13.5" customHeight="1" x14ac:dyDescent="0.25">
      <c r="A47" s="51" t="s">
        <v>28</v>
      </c>
      <c r="B47" s="60">
        <v>75</v>
      </c>
      <c r="C47" s="83">
        <v>80.7</v>
      </c>
      <c r="D47" s="9" t="s">
        <v>84</v>
      </c>
      <c r="E47" s="9"/>
    </row>
    <row r="48" spans="1:5" ht="13.5" customHeight="1" x14ac:dyDescent="0.25">
      <c r="A48" s="51" t="s">
        <v>29</v>
      </c>
      <c r="B48" s="60">
        <v>75</v>
      </c>
      <c r="C48" s="83">
        <v>100</v>
      </c>
      <c r="D48" s="9" t="s">
        <v>84</v>
      </c>
      <c r="E48" s="9"/>
    </row>
    <row r="49" spans="1:5" ht="13.5" customHeight="1" x14ac:dyDescent="0.25">
      <c r="A49" s="51" t="s">
        <v>30</v>
      </c>
      <c r="B49" s="60">
        <v>70</v>
      </c>
      <c r="C49" s="83">
        <v>100</v>
      </c>
      <c r="D49" s="9" t="s">
        <v>84</v>
      </c>
      <c r="E49" s="9"/>
    </row>
    <row r="50" spans="1:5" ht="13.5" customHeight="1" x14ac:dyDescent="0.25">
      <c r="A50" s="51" t="s">
        <v>31</v>
      </c>
      <c r="B50" s="60">
        <v>80</v>
      </c>
      <c r="C50" s="83">
        <v>99.1</v>
      </c>
      <c r="D50" s="9" t="s">
        <v>84</v>
      </c>
      <c r="E50" s="43"/>
    </row>
    <row r="51" spans="1:5" ht="13.5" customHeight="1" x14ac:dyDescent="0.25">
      <c r="A51" s="51" t="s">
        <v>32</v>
      </c>
      <c r="B51" s="60">
        <v>49.71</v>
      </c>
      <c r="C51" s="83">
        <v>77.900000000000006</v>
      </c>
      <c r="D51" s="9" t="s">
        <v>84</v>
      </c>
      <c r="E51" s="43"/>
    </row>
    <row r="52" spans="1:5" ht="13.5" customHeight="1" x14ac:dyDescent="0.25">
      <c r="A52" s="51" t="s">
        <v>33</v>
      </c>
      <c r="B52" s="59">
        <v>53</v>
      </c>
      <c r="C52" s="83">
        <v>53.8</v>
      </c>
      <c r="D52" s="9" t="s">
        <v>84</v>
      </c>
      <c r="E52" s="43"/>
    </row>
    <row r="53" spans="1:5" ht="13.5" customHeight="1" x14ac:dyDescent="0.25">
      <c r="A53" s="51" t="s">
        <v>34</v>
      </c>
      <c r="B53" s="60">
        <v>75</v>
      </c>
      <c r="C53" s="83">
        <v>73.599999999999994</v>
      </c>
      <c r="D53" s="9" t="s">
        <v>84</v>
      </c>
      <c r="E53" s="43"/>
    </row>
    <row r="54" spans="1:5" ht="13.5" customHeight="1" x14ac:dyDescent="0.25">
      <c r="A54" s="51" t="s">
        <v>35</v>
      </c>
      <c r="B54" s="59">
        <v>58</v>
      </c>
      <c r="C54" s="83">
        <v>62.2</v>
      </c>
      <c r="D54" s="9" t="s">
        <v>84</v>
      </c>
      <c r="E54" s="48"/>
    </row>
    <row r="55" spans="1:5" ht="13.5" customHeight="1" x14ac:dyDescent="0.25">
      <c r="A55" s="51" t="s">
        <v>36</v>
      </c>
      <c r="B55" s="60">
        <v>0.66</v>
      </c>
      <c r="C55" s="83">
        <v>99</v>
      </c>
      <c r="D55" s="9" t="s">
        <v>84</v>
      </c>
      <c r="E55" s="43"/>
    </row>
    <row r="56" spans="1:5" ht="13.5" customHeight="1" x14ac:dyDescent="0.25">
      <c r="A56" s="51" t="s">
        <v>37</v>
      </c>
      <c r="B56" s="60">
        <v>85</v>
      </c>
      <c r="C56" s="83">
        <v>100</v>
      </c>
      <c r="D56" s="9" t="s">
        <v>84</v>
      </c>
      <c r="E56" s="43"/>
    </row>
    <row r="57" spans="1:5" ht="13.5" customHeight="1" thickBot="1" x14ac:dyDescent="0.3">
      <c r="A57" s="51" t="s">
        <v>38</v>
      </c>
      <c r="B57" s="60">
        <v>85</v>
      </c>
      <c r="C57" s="83">
        <v>89.3</v>
      </c>
      <c r="D57" s="9" t="s">
        <v>84</v>
      </c>
      <c r="E57" s="47"/>
    </row>
    <row r="58" spans="1:5" ht="13.5" customHeight="1" thickBot="1" x14ac:dyDescent="0.3">
      <c r="A58" s="53"/>
      <c r="B58" s="6"/>
      <c r="C58" s="6"/>
      <c r="D58" s="10"/>
      <c r="E58" s="45"/>
    </row>
    <row r="59" spans="1:5" ht="13.5" customHeight="1" thickBot="1" x14ac:dyDescent="0.3">
      <c r="A59" s="19" t="s">
        <v>39</v>
      </c>
      <c r="B59" s="21"/>
      <c r="C59" s="19"/>
      <c r="D59" s="19"/>
      <c r="E59" s="19"/>
    </row>
    <row r="60" spans="1:5" ht="13.5" customHeight="1" x14ac:dyDescent="0.25">
      <c r="A60" s="51" t="s">
        <v>40</v>
      </c>
      <c r="B60" s="59">
        <v>74</v>
      </c>
      <c r="C60" s="83">
        <v>73.900000000000006</v>
      </c>
      <c r="D60" s="9" t="s">
        <v>84</v>
      </c>
      <c r="E60" s="43"/>
    </row>
    <row r="61" spans="1:5" ht="13.5" customHeight="1" x14ac:dyDescent="0.25">
      <c r="A61" s="51" t="s">
        <v>41</v>
      </c>
      <c r="B61" s="60">
        <v>80</v>
      </c>
      <c r="C61" s="83">
        <v>82.2</v>
      </c>
      <c r="D61" s="9" t="s">
        <v>84</v>
      </c>
      <c r="E61" s="43"/>
    </row>
    <row r="62" spans="1:5" ht="13.5" customHeight="1" x14ac:dyDescent="0.25">
      <c r="A62" s="51" t="s">
        <v>42</v>
      </c>
      <c r="B62" s="60">
        <v>70</v>
      </c>
      <c r="C62" s="83">
        <v>84.7</v>
      </c>
      <c r="D62" s="9" t="s">
        <v>84</v>
      </c>
      <c r="E62" s="43"/>
    </row>
    <row r="63" spans="1:5" ht="13.5" customHeight="1" x14ac:dyDescent="0.25">
      <c r="A63" s="51" t="s">
        <v>43</v>
      </c>
      <c r="B63" s="60">
        <v>85</v>
      </c>
      <c r="C63" s="83">
        <v>86.6</v>
      </c>
      <c r="D63" s="9" t="s">
        <v>84</v>
      </c>
      <c r="E63" s="43"/>
    </row>
    <row r="64" spans="1:5" ht="13.5" customHeight="1" x14ac:dyDescent="0.25">
      <c r="A64" s="51" t="s">
        <v>44</v>
      </c>
      <c r="B64" s="60">
        <v>80</v>
      </c>
      <c r="C64" s="83">
        <v>82</v>
      </c>
      <c r="D64" s="9" t="s">
        <v>84</v>
      </c>
      <c r="E64" s="43"/>
    </row>
    <row r="65" spans="1:5" ht="13.5" customHeight="1" thickBot="1" x14ac:dyDescent="0.3">
      <c r="A65" s="52" t="s">
        <v>45</v>
      </c>
      <c r="B65" s="60">
        <v>60</v>
      </c>
      <c r="C65" s="83">
        <v>100</v>
      </c>
      <c r="D65" s="9" t="s">
        <v>84</v>
      </c>
      <c r="E65" s="47"/>
    </row>
    <row r="66" spans="1:5" ht="13.5" customHeight="1" thickBot="1" x14ac:dyDescent="0.3">
      <c r="A66" s="53"/>
      <c r="B66" s="6"/>
      <c r="C66" s="6"/>
      <c r="D66" s="10"/>
      <c r="E66" s="45"/>
    </row>
    <row r="67" spans="1:5" ht="13.5" customHeight="1" thickBot="1" x14ac:dyDescent="0.3">
      <c r="A67" s="19" t="s">
        <v>46</v>
      </c>
      <c r="B67" s="21"/>
      <c r="C67" s="19"/>
      <c r="D67" s="19"/>
      <c r="E67" s="19"/>
    </row>
    <row r="68" spans="1:5" ht="13.5" customHeight="1" x14ac:dyDescent="0.25">
      <c r="A68" s="50" t="s">
        <v>48</v>
      </c>
      <c r="B68" s="59">
        <v>81</v>
      </c>
      <c r="C68" s="83">
        <v>84.3</v>
      </c>
      <c r="D68" s="9" t="s">
        <v>84</v>
      </c>
      <c r="E68" s="42"/>
    </row>
    <row r="69" spans="1:5" ht="13.5" customHeight="1" x14ac:dyDescent="0.25">
      <c r="A69" s="51" t="s">
        <v>51</v>
      </c>
      <c r="B69" s="83">
        <v>70</v>
      </c>
      <c r="C69" s="83">
        <v>71.599999999999994</v>
      </c>
      <c r="D69" s="9" t="s">
        <v>84</v>
      </c>
      <c r="E69" s="9"/>
    </row>
    <row r="70" spans="1:5" ht="13.5" customHeight="1" x14ac:dyDescent="0.25">
      <c r="A70" s="51" t="s">
        <v>50</v>
      </c>
      <c r="B70" s="60">
        <v>80</v>
      </c>
      <c r="C70" s="83">
        <v>91.4</v>
      </c>
      <c r="D70" s="9" t="s">
        <v>84</v>
      </c>
      <c r="E70" s="9"/>
    </row>
    <row r="71" spans="1:5" ht="13.5" customHeight="1" x14ac:dyDescent="0.25">
      <c r="A71" s="51" t="s">
        <v>49</v>
      </c>
      <c r="B71" s="60">
        <v>78</v>
      </c>
      <c r="C71" s="83">
        <v>80.099999999999994</v>
      </c>
      <c r="D71" s="9" t="s">
        <v>84</v>
      </c>
      <c r="E71" s="43"/>
    </row>
    <row r="72" spans="1:5" ht="13.5" customHeight="1" thickBot="1" x14ac:dyDescent="0.3">
      <c r="A72" s="52" t="s">
        <v>47</v>
      </c>
      <c r="B72" s="60">
        <v>75</v>
      </c>
      <c r="C72" s="83">
        <v>72.3</v>
      </c>
      <c r="D72" s="9" t="s">
        <v>84</v>
      </c>
      <c r="E72" s="47"/>
    </row>
    <row r="73" spans="1:5" ht="13.5" customHeight="1" thickBot="1" x14ac:dyDescent="0.3">
      <c r="A73" s="53"/>
      <c r="B73" s="6"/>
      <c r="C73" s="6"/>
      <c r="D73" s="10"/>
      <c r="E73" s="45"/>
    </row>
    <row r="74" spans="1:5" ht="13.5" customHeight="1" thickBot="1" x14ac:dyDescent="0.3">
      <c r="A74" s="19" t="s">
        <v>52</v>
      </c>
      <c r="B74" s="21"/>
      <c r="C74" s="19"/>
      <c r="D74" s="19"/>
      <c r="E74" s="19"/>
    </row>
    <row r="75" spans="1:5" ht="13.5" customHeight="1" x14ac:dyDescent="0.25">
      <c r="A75" s="51" t="s">
        <v>55</v>
      </c>
      <c r="B75" s="59">
        <v>75</v>
      </c>
      <c r="C75" s="83">
        <v>75.3</v>
      </c>
      <c r="D75" s="9" t="s">
        <v>84</v>
      </c>
      <c r="E75" s="43"/>
    </row>
    <row r="76" spans="1:5" ht="13.5" customHeight="1" x14ac:dyDescent="0.25">
      <c r="A76" s="51" t="s">
        <v>53</v>
      </c>
      <c r="B76" s="60">
        <v>71</v>
      </c>
      <c r="C76" s="83">
        <v>68.5</v>
      </c>
      <c r="D76" s="9" t="s">
        <v>84</v>
      </c>
      <c r="E76" s="9"/>
    </row>
    <row r="77" spans="1:5" ht="13.5" customHeight="1" x14ac:dyDescent="0.25">
      <c r="A77" s="51" t="s">
        <v>54</v>
      </c>
      <c r="B77" s="60">
        <v>70</v>
      </c>
      <c r="C77" s="83">
        <v>67.099999999999994</v>
      </c>
      <c r="D77" s="9" t="s">
        <v>84</v>
      </c>
      <c r="E77" s="9"/>
    </row>
    <row r="78" spans="1:5" ht="13.5" customHeight="1" x14ac:dyDescent="0.25">
      <c r="A78" s="51" t="s">
        <v>57</v>
      </c>
      <c r="B78" s="60">
        <v>0.01</v>
      </c>
      <c r="C78" s="83">
        <v>100</v>
      </c>
      <c r="D78" s="9" t="s">
        <v>84</v>
      </c>
      <c r="E78" s="43"/>
    </row>
    <row r="79" spans="1:5" ht="13.5" customHeight="1" x14ac:dyDescent="0.25">
      <c r="A79" s="51" t="s">
        <v>58</v>
      </c>
      <c r="B79" s="60">
        <v>85</v>
      </c>
      <c r="C79" s="83">
        <v>80.8</v>
      </c>
      <c r="D79" s="9" t="s">
        <v>84</v>
      </c>
      <c r="E79" s="43"/>
    </row>
    <row r="80" spans="1:5" ht="13.5" customHeight="1" thickBot="1" x14ac:dyDescent="0.3">
      <c r="A80" s="52" t="s">
        <v>56</v>
      </c>
      <c r="B80" s="59">
        <v>85</v>
      </c>
      <c r="C80" s="83">
        <v>84.4</v>
      </c>
      <c r="D80" s="9" t="s">
        <v>84</v>
      </c>
      <c r="E80" s="47"/>
    </row>
    <row r="81" spans="1:9" ht="13.5" customHeight="1" thickBot="1" x14ac:dyDescent="0.3">
      <c r="A81" s="53"/>
      <c r="B81" s="6"/>
      <c r="C81" s="6"/>
      <c r="D81" s="10"/>
      <c r="E81" s="45"/>
    </row>
    <row r="82" spans="1:9" ht="13.5" customHeight="1" thickBot="1" x14ac:dyDescent="0.3">
      <c r="A82" s="19" t="s">
        <v>218</v>
      </c>
      <c r="B82" s="21"/>
      <c r="C82" s="19"/>
      <c r="D82" s="19"/>
      <c r="E82" s="19"/>
    </row>
    <row r="83" spans="1:9" ht="13.5" customHeight="1" x14ac:dyDescent="0.25">
      <c r="A83" s="51" t="s">
        <v>60</v>
      </c>
      <c r="B83" s="60">
        <v>61</v>
      </c>
      <c r="C83" s="83">
        <v>59.1</v>
      </c>
      <c r="D83" s="9" t="s">
        <v>84</v>
      </c>
      <c r="E83" s="9"/>
    </row>
    <row r="84" spans="1:9" ht="13.5" customHeight="1" x14ac:dyDescent="0.25">
      <c r="A84" s="51" t="s">
        <v>61</v>
      </c>
      <c r="B84" s="60">
        <v>70</v>
      </c>
      <c r="C84" s="83">
        <v>56.1</v>
      </c>
      <c r="D84" s="9" t="s">
        <v>84</v>
      </c>
      <c r="E84" s="9"/>
    </row>
    <row r="85" spans="1:9" ht="13.5" customHeight="1" x14ac:dyDescent="0.25">
      <c r="A85" s="51" t="s">
        <v>62</v>
      </c>
      <c r="B85" s="60">
        <v>73</v>
      </c>
      <c r="C85" s="83">
        <v>67.400000000000006</v>
      </c>
      <c r="D85" s="9" t="s">
        <v>84</v>
      </c>
      <c r="E85" s="9"/>
    </row>
    <row r="86" spans="1:9" ht="13.5" customHeight="1" x14ac:dyDescent="0.25">
      <c r="A86" s="51" t="s">
        <v>63</v>
      </c>
      <c r="B86" s="60">
        <v>71</v>
      </c>
      <c r="C86" s="83">
        <v>66.900000000000006</v>
      </c>
      <c r="D86" s="9" t="s">
        <v>84</v>
      </c>
      <c r="E86" s="43"/>
    </row>
    <row r="87" spans="1:9" ht="13.5" customHeight="1" thickBot="1" x14ac:dyDescent="0.3">
      <c r="A87" s="51" t="s">
        <v>64</v>
      </c>
      <c r="B87" s="60">
        <v>60</v>
      </c>
      <c r="C87" s="83">
        <v>55.1</v>
      </c>
      <c r="D87" s="9" t="s">
        <v>84</v>
      </c>
      <c r="E87" s="9"/>
    </row>
    <row r="88" spans="1:9" ht="13.5" customHeight="1" thickBot="1" x14ac:dyDescent="0.3">
      <c r="A88" s="53"/>
      <c r="B88" s="6"/>
      <c r="C88" s="6"/>
      <c r="D88" s="10"/>
      <c r="E88" s="45"/>
    </row>
    <row r="89" spans="1:9" ht="13.5" customHeight="1" thickBot="1" x14ac:dyDescent="0.3">
      <c r="A89" s="19" t="s">
        <v>65</v>
      </c>
      <c r="B89" s="21"/>
      <c r="C89" s="19"/>
      <c r="D89" s="19"/>
      <c r="E89" s="19"/>
    </row>
    <row r="90" spans="1:9" ht="13.5" customHeight="1" x14ac:dyDescent="0.25">
      <c r="A90" s="51" t="s">
        <v>66</v>
      </c>
      <c r="B90" s="60">
        <v>70</v>
      </c>
      <c r="C90" s="83">
        <v>54</v>
      </c>
      <c r="D90" s="9" t="s">
        <v>84</v>
      </c>
      <c r="E90" s="43"/>
    </row>
    <row r="91" spans="1:9" ht="13.5" customHeight="1" x14ac:dyDescent="0.25">
      <c r="A91" s="51" t="s">
        <v>67</v>
      </c>
      <c r="B91" s="60">
        <v>79</v>
      </c>
      <c r="C91" s="83">
        <v>79.900000000000006</v>
      </c>
      <c r="D91" s="9" t="s">
        <v>84</v>
      </c>
      <c r="E91" s="43"/>
    </row>
    <row r="92" spans="1:9" ht="13.5" customHeight="1" x14ac:dyDescent="0.25">
      <c r="A92" s="51" t="s">
        <v>68</v>
      </c>
      <c r="B92" s="60">
        <v>55.1</v>
      </c>
      <c r="C92" s="83">
        <v>53.4</v>
      </c>
      <c r="D92" s="9" t="s">
        <v>84</v>
      </c>
      <c r="E92" s="43"/>
    </row>
    <row r="93" spans="1:9" ht="13.5" customHeight="1" x14ac:dyDescent="0.25">
      <c r="A93" s="51" t="s">
        <v>69</v>
      </c>
      <c r="B93" s="60">
        <v>78</v>
      </c>
      <c r="C93" s="83">
        <v>75.8</v>
      </c>
      <c r="D93" s="9" t="s">
        <v>84</v>
      </c>
      <c r="E93" s="9"/>
    </row>
    <row r="94" spans="1:9" ht="13.5" customHeight="1" thickBot="1" x14ac:dyDescent="0.3">
      <c r="A94" s="52" t="s">
        <v>70</v>
      </c>
      <c r="B94" s="60">
        <v>75</v>
      </c>
      <c r="C94" s="83">
        <v>69.7</v>
      </c>
      <c r="D94" s="9" t="s">
        <v>84</v>
      </c>
      <c r="E94" s="47"/>
      <c r="I94" s="2" t="s">
        <v>71</v>
      </c>
    </row>
    <row r="95" spans="1:9" ht="9.75" customHeight="1" thickBot="1" x14ac:dyDescent="0.3">
      <c r="A95" s="53"/>
      <c r="B95" s="6"/>
      <c r="C95" s="6"/>
      <c r="D95" s="10"/>
      <c r="E95" s="45"/>
    </row>
    <row r="96" spans="1:9" ht="15.75" thickBot="1" x14ac:dyDescent="0.3">
      <c r="A96" s="19" t="s">
        <v>72</v>
      </c>
      <c r="B96" s="94">
        <v>62</v>
      </c>
      <c r="C96" s="145">
        <v>63.4</v>
      </c>
      <c r="D96" s="19" t="s">
        <v>84</v>
      </c>
      <c r="E96" s="19"/>
    </row>
    <row r="97" spans="1:2" x14ac:dyDescent="0.25">
      <c r="A97" s="3" t="s">
        <v>82</v>
      </c>
      <c r="B97" s="3"/>
    </row>
    <row r="98" spans="1:2" x14ac:dyDescent="0.25">
      <c r="A98" s="3" t="s">
        <v>83</v>
      </c>
    </row>
    <row r="99" spans="1:2" x14ac:dyDescent="0.25">
      <c r="A99" s="40"/>
      <c r="B99" s="40"/>
    </row>
  </sheetData>
  <mergeCells count="13">
    <mergeCell ref="A12:E12"/>
    <mergeCell ref="A13:E13"/>
    <mergeCell ref="A9:E9"/>
    <mergeCell ref="A7:E7"/>
    <mergeCell ref="A5:E5"/>
    <mergeCell ref="A10:E10"/>
    <mergeCell ref="A11:E11"/>
    <mergeCell ref="A1:E1"/>
    <mergeCell ref="A2:E2"/>
    <mergeCell ref="A4:E4"/>
    <mergeCell ref="A6:E6"/>
    <mergeCell ref="A8:E8"/>
    <mergeCell ref="A3:E3"/>
  </mergeCells>
  <pageMargins left="0.51181102362204722" right="0.24" top="0.34" bottom="0.28000000000000003" header="0.17" footer="0.17"/>
  <pageSetup paperSize="9" scale="58" orientation="portrait" r:id="rId1"/>
  <colBreaks count="1" manualBreakCount="1">
    <brk id="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99"/>
  <sheetViews>
    <sheetView view="pageBreakPreview" zoomScale="110" zoomScaleNormal="160" zoomScaleSheetLayoutView="110" workbookViewId="0">
      <selection activeCell="E104" sqref="E104"/>
    </sheetView>
  </sheetViews>
  <sheetFormatPr defaultColWidth="30.85546875" defaultRowHeight="15" x14ac:dyDescent="0.25"/>
  <cols>
    <col min="1" max="1" width="38.5703125" customWidth="1"/>
    <col min="2" max="2" width="15.140625" customWidth="1"/>
    <col min="3" max="3" width="13.28515625" customWidth="1"/>
    <col min="4" max="4" width="13.7109375" customWidth="1"/>
    <col min="5" max="5" width="51.42578125" customWidth="1"/>
  </cols>
  <sheetData>
    <row r="1" spans="1:10" x14ac:dyDescent="0.25">
      <c r="A1" s="200" t="s">
        <v>73</v>
      </c>
      <c r="B1" s="200"/>
      <c r="C1" s="200"/>
      <c r="D1" s="200"/>
      <c r="E1" s="200"/>
      <c r="F1" s="1"/>
      <c r="G1" s="1"/>
      <c r="H1" s="1"/>
    </row>
    <row r="2" spans="1:10" x14ac:dyDescent="0.25">
      <c r="A2" s="200" t="s">
        <v>74</v>
      </c>
      <c r="B2" s="200"/>
      <c r="C2" s="200"/>
      <c r="D2" s="200"/>
      <c r="E2" s="200"/>
      <c r="F2" s="1"/>
      <c r="G2" s="1"/>
      <c r="H2" s="1"/>
    </row>
    <row r="3" spans="1:10" ht="9" customHeight="1" x14ac:dyDescent="0.25">
      <c r="A3" s="200"/>
      <c r="B3" s="200"/>
      <c r="C3" s="200"/>
      <c r="D3" s="200"/>
      <c r="E3" s="200"/>
      <c r="F3" s="67"/>
      <c r="G3" s="67"/>
      <c r="H3" s="67"/>
    </row>
    <row r="4" spans="1:10" x14ac:dyDescent="0.25">
      <c r="A4" s="200" t="s">
        <v>99</v>
      </c>
      <c r="B4" s="200"/>
      <c r="C4" s="200"/>
      <c r="D4" s="200"/>
      <c r="E4" s="200"/>
      <c r="F4" s="67"/>
      <c r="G4" s="67"/>
      <c r="H4" s="67"/>
    </row>
    <row r="5" spans="1:10" ht="9" customHeight="1" x14ac:dyDescent="0.25">
      <c r="A5" s="206"/>
      <c r="B5" s="206"/>
      <c r="C5" s="206"/>
      <c r="D5" s="206"/>
      <c r="E5" s="206"/>
      <c r="F5" s="67"/>
      <c r="G5" s="67"/>
      <c r="H5" s="67"/>
    </row>
    <row r="6" spans="1:10" ht="38.25" customHeight="1" x14ac:dyDescent="0.25">
      <c r="A6" s="202" t="s">
        <v>100</v>
      </c>
      <c r="B6" s="202"/>
      <c r="C6" s="202"/>
      <c r="D6" s="202"/>
      <c r="E6" s="202"/>
      <c r="F6" s="41"/>
      <c r="G6" s="41"/>
      <c r="H6" s="41"/>
      <c r="I6" s="41"/>
      <c r="J6" s="4"/>
    </row>
    <row r="7" spans="1:10" ht="11.25" customHeight="1" x14ac:dyDescent="0.25">
      <c r="A7" s="202"/>
      <c r="B7" s="202"/>
      <c r="C7" s="202"/>
      <c r="D7" s="202"/>
      <c r="E7" s="202"/>
      <c r="F7" s="4"/>
      <c r="G7" s="4"/>
      <c r="H7" s="4"/>
      <c r="I7" s="4"/>
      <c r="J7" s="4"/>
    </row>
    <row r="8" spans="1:10" ht="26.25" customHeight="1" x14ac:dyDescent="0.25">
      <c r="A8" s="202" t="s">
        <v>86</v>
      </c>
      <c r="B8" s="202"/>
      <c r="C8" s="202"/>
      <c r="D8" s="202"/>
      <c r="E8" s="202"/>
      <c r="F8" s="4"/>
      <c r="G8" s="4"/>
      <c r="H8" s="4"/>
      <c r="I8" s="4"/>
      <c r="J8" s="4"/>
    </row>
    <row r="9" spans="1:10" ht="13.5" customHeight="1" x14ac:dyDescent="0.25">
      <c r="A9" s="202"/>
      <c r="B9" s="202"/>
      <c r="C9" s="202"/>
      <c r="D9" s="202"/>
      <c r="E9" s="202"/>
      <c r="F9" s="4"/>
      <c r="G9" s="4"/>
      <c r="H9" s="4"/>
      <c r="I9" s="4"/>
      <c r="J9" s="4"/>
    </row>
    <row r="10" spans="1:10" ht="13.5" customHeight="1" x14ac:dyDescent="0.25">
      <c r="A10" s="198" t="s">
        <v>93</v>
      </c>
      <c r="B10" s="198"/>
      <c r="C10" s="198"/>
      <c r="D10" s="198"/>
      <c r="E10" s="198"/>
      <c r="F10" s="4"/>
      <c r="G10" s="4"/>
      <c r="H10" s="4"/>
      <c r="I10" s="4"/>
      <c r="J10" s="4"/>
    </row>
    <row r="11" spans="1:10" ht="13.5" customHeight="1" x14ac:dyDescent="0.25">
      <c r="A11" s="198" t="s">
        <v>211</v>
      </c>
      <c r="B11" s="198"/>
      <c r="C11" s="198"/>
      <c r="D11" s="198"/>
      <c r="E11" s="198"/>
      <c r="F11" s="4"/>
      <c r="G11" s="4"/>
      <c r="H11" s="4"/>
      <c r="I11" s="4"/>
      <c r="J11" s="4"/>
    </row>
    <row r="12" spans="1:10" ht="17.25" customHeight="1" x14ac:dyDescent="0.25">
      <c r="A12" s="208" t="s">
        <v>138</v>
      </c>
      <c r="B12" s="208"/>
      <c r="C12" s="208"/>
      <c r="D12" s="208"/>
      <c r="E12" s="208"/>
      <c r="F12" s="4"/>
      <c r="G12" s="4"/>
      <c r="H12" s="4"/>
      <c r="I12" s="4"/>
      <c r="J12" s="4"/>
    </row>
    <row r="13" spans="1:10" ht="12.75" customHeight="1" thickBot="1" x14ac:dyDescent="0.3">
      <c r="A13" s="199"/>
      <c r="B13" s="199"/>
      <c r="C13" s="199"/>
      <c r="D13" s="199"/>
      <c r="E13" s="199"/>
    </row>
    <row r="14" spans="1:10" ht="66.75" customHeight="1" thickBot="1" x14ac:dyDescent="0.3">
      <c r="A14" s="88" t="s">
        <v>77</v>
      </c>
      <c r="B14" s="89" t="s">
        <v>81</v>
      </c>
      <c r="C14" s="89" t="s">
        <v>79</v>
      </c>
      <c r="D14" s="90" t="s">
        <v>80</v>
      </c>
      <c r="E14" s="90" t="s">
        <v>133</v>
      </c>
    </row>
    <row r="15" spans="1:10" ht="7.5" customHeight="1" thickBot="1" x14ac:dyDescent="0.3">
      <c r="A15" s="51"/>
      <c r="B15" s="5"/>
      <c r="C15" s="31"/>
      <c r="D15" s="9"/>
      <c r="E15" s="9"/>
    </row>
    <row r="16" spans="1:10" ht="15.75" thickBot="1" x14ac:dyDescent="0.3">
      <c r="A16" s="19" t="s">
        <v>0</v>
      </c>
      <c r="B16" s="21"/>
      <c r="C16" s="29"/>
      <c r="D16" s="19"/>
      <c r="E16" s="19"/>
    </row>
    <row r="17" spans="1:5" ht="13.5" customHeight="1" x14ac:dyDescent="0.25">
      <c r="A17" s="50" t="s">
        <v>1</v>
      </c>
      <c r="B17" s="59" t="s">
        <v>94</v>
      </c>
      <c r="C17" s="108" t="s">
        <v>94</v>
      </c>
      <c r="D17" s="14" t="s">
        <v>97</v>
      </c>
      <c r="E17" s="42"/>
    </row>
    <row r="18" spans="1:5" ht="13.5" customHeight="1" x14ac:dyDescent="0.25">
      <c r="A18" s="51" t="s">
        <v>2</v>
      </c>
      <c r="B18" s="60">
        <v>0</v>
      </c>
      <c r="C18" s="114">
        <v>0</v>
      </c>
      <c r="D18" s="14" t="s">
        <v>97</v>
      </c>
      <c r="E18" s="9"/>
    </row>
    <row r="19" spans="1:5" ht="13.5" customHeight="1" x14ac:dyDescent="0.25">
      <c r="A19" s="51" t="s">
        <v>3</v>
      </c>
      <c r="B19" s="60">
        <v>6</v>
      </c>
      <c r="C19" s="114">
        <v>0</v>
      </c>
      <c r="D19" s="14" t="s">
        <v>97</v>
      </c>
      <c r="E19" s="43"/>
    </row>
    <row r="20" spans="1:5" ht="13.5" customHeight="1" x14ac:dyDescent="0.25">
      <c r="A20" s="51" t="s">
        <v>4</v>
      </c>
      <c r="B20" s="60" t="s">
        <v>94</v>
      </c>
      <c r="C20" s="109" t="s">
        <v>94</v>
      </c>
      <c r="D20" s="14" t="s">
        <v>97</v>
      </c>
      <c r="E20" s="43"/>
    </row>
    <row r="21" spans="1:5" ht="13.5" customHeight="1" x14ac:dyDescent="0.25">
      <c r="A21" s="51" t="s">
        <v>5</v>
      </c>
      <c r="B21" s="60">
        <v>0</v>
      </c>
      <c r="C21" s="114">
        <v>0</v>
      </c>
      <c r="D21" s="14" t="s">
        <v>97</v>
      </c>
      <c r="E21" s="9"/>
    </row>
    <row r="22" spans="1:5" ht="13.5" customHeight="1" x14ac:dyDescent="0.25">
      <c r="A22" s="51" t="s">
        <v>6</v>
      </c>
      <c r="B22" s="60">
        <v>0</v>
      </c>
      <c r="C22" s="114">
        <v>0</v>
      </c>
      <c r="D22" s="14" t="s">
        <v>97</v>
      </c>
      <c r="E22" s="43"/>
    </row>
    <row r="23" spans="1:5" ht="13.5" customHeight="1" x14ac:dyDescent="0.25">
      <c r="A23" s="51" t="s">
        <v>7</v>
      </c>
      <c r="B23" s="60">
        <v>1.53</v>
      </c>
      <c r="C23" s="114">
        <v>0</v>
      </c>
      <c r="D23" s="9" t="s">
        <v>97</v>
      </c>
      <c r="E23" s="43"/>
    </row>
    <row r="24" spans="1:5" ht="13.5" customHeight="1" x14ac:dyDescent="0.25">
      <c r="A24" s="50" t="s">
        <v>8</v>
      </c>
      <c r="B24" s="59" t="s">
        <v>94</v>
      </c>
      <c r="C24" s="108" t="s">
        <v>94</v>
      </c>
      <c r="D24" s="9" t="s">
        <v>97</v>
      </c>
      <c r="E24" s="43"/>
    </row>
    <row r="25" spans="1:5" ht="13.5" customHeight="1" thickBot="1" x14ac:dyDescent="0.3">
      <c r="A25" s="52" t="s">
        <v>9</v>
      </c>
      <c r="B25" s="61">
        <v>1.5</v>
      </c>
      <c r="C25" s="115">
        <v>0</v>
      </c>
      <c r="D25" s="15" t="s">
        <v>97</v>
      </c>
      <c r="E25" s="44"/>
    </row>
    <row r="26" spans="1:5" ht="13.5" customHeight="1" thickBot="1" x14ac:dyDescent="0.3">
      <c r="A26" s="53"/>
      <c r="B26" s="6"/>
      <c r="C26" s="32"/>
      <c r="D26" s="10"/>
      <c r="E26" s="45"/>
    </row>
    <row r="27" spans="1:5" ht="13.5" customHeight="1" thickBot="1" x14ac:dyDescent="0.3">
      <c r="A27" s="23" t="s">
        <v>10</v>
      </c>
      <c r="B27" s="22"/>
      <c r="C27" s="33"/>
      <c r="D27" s="20"/>
      <c r="E27" s="20"/>
    </row>
    <row r="28" spans="1:5" ht="13.5" customHeight="1" x14ac:dyDescent="0.25">
      <c r="A28" s="54" t="s">
        <v>11</v>
      </c>
      <c r="B28" s="59">
        <v>0</v>
      </c>
      <c r="C28" s="96">
        <v>0</v>
      </c>
      <c r="D28" s="16" t="s">
        <v>97</v>
      </c>
      <c r="E28" s="16"/>
    </row>
    <row r="29" spans="1:5" ht="13.5" customHeight="1" x14ac:dyDescent="0.25">
      <c r="A29" s="51" t="s">
        <v>12</v>
      </c>
      <c r="B29" s="60" t="s">
        <v>94</v>
      </c>
      <c r="C29" s="108" t="s">
        <v>94</v>
      </c>
      <c r="D29" s="9" t="s">
        <v>97</v>
      </c>
      <c r="E29" s="43"/>
    </row>
    <row r="30" spans="1:5" ht="13.5" customHeight="1" x14ac:dyDescent="0.25">
      <c r="A30" s="51" t="s">
        <v>13</v>
      </c>
      <c r="B30" s="60" t="s">
        <v>94</v>
      </c>
      <c r="C30" s="108" t="s">
        <v>94</v>
      </c>
      <c r="D30" s="9" t="s">
        <v>97</v>
      </c>
      <c r="E30" s="46"/>
    </row>
    <row r="31" spans="1:5" ht="13.5" customHeight="1" x14ac:dyDescent="0.25">
      <c r="A31" s="51" t="s">
        <v>14</v>
      </c>
      <c r="B31" s="60">
        <v>0</v>
      </c>
      <c r="C31" s="114">
        <v>0</v>
      </c>
      <c r="D31" s="9" t="s">
        <v>97</v>
      </c>
      <c r="E31" s="43"/>
    </row>
    <row r="32" spans="1:5" ht="13.5" customHeight="1" x14ac:dyDescent="0.25">
      <c r="A32" s="51" t="s">
        <v>15</v>
      </c>
      <c r="B32" s="60">
        <v>0.78</v>
      </c>
      <c r="C32" s="114">
        <v>1.6</v>
      </c>
      <c r="D32" s="9" t="s">
        <v>97</v>
      </c>
      <c r="E32" s="43"/>
    </row>
    <row r="33" spans="1:5" ht="13.5" customHeight="1" thickBot="1" x14ac:dyDescent="0.3">
      <c r="A33" s="52" t="s">
        <v>16</v>
      </c>
      <c r="B33" s="60" t="s">
        <v>94</v>
      </c>
      <c r="C33" s="108" t="s">
        <v>94</v>
      </c>
      <c r="D33" s="17" t="s">
        <v>97</v>
      </c>
      <c r="E33" s="47"/>
    </row>
    <row r="34" spans="1:5" ht="13.5" customHeight="1" thickBot="1" x14ac:dyDescent="0.3">
      <c r="A34" s="53"/>
      <c r="B34" s="6"/>
      <c r="C34" s="32"/>
      <c r="D34" s="10"/>
      <c r="E34" s="45"/>
    </row>
    <row r="35" spans="1:5" ht="13.5" customHeight="1" thickBot="1" x14ac:dyDescent="0.3">
      <c r="A35" s="23" t="s">
        <v>17</v>
      </c>
      <c r="B35" s="22"/>
      <c r="C35" s="33"/>
      <c r="D35" s="20"/>
      <c r="E35" s="20"/>
    </row>
    <row r="36" spans="1:5" ht="13.5" customHeight="1" x14ac:dyDescent="0.25">
      <c r="A36" s="50" t="s">
        <v>18</v>
      </c>
      <c r="B36" s="59" t="s">
        <v>94</v>
      </c>
      <c r="C36" s="108" t="s">
        <v>94</v>
      </c>
      <c r="D36" s="9" t="s">
        <v>97</v>
      </c>
      <c r="E36" s="14"/>
    </row>
    <row r="37" spans="1:5" ht="13.5" customHeight="1" x14ac:dyDescent="0.25">
      <c r="A37" s="51" t="s">
        <v>19</v>
      </c>
      <c r="B37" s="60" t="s">
        <v>94</v>
      </c>
      <c r="C37" s="108" t="s">
        <v>94</v>
      </c>
      <c r="D37" s="14" t="s">
        <v>97</v>
      </c>
      <c r="E37" s="9"/>
    </row>
    <row r="38" spans="1:5" ht="13.5" customHeight="1" x14ac:dyDescent="0.25">
      <c r="A38" s="51" t="s">
        <v>20</v>
      </c>
      <c r="B38" s="60" t="s">
        <v>94</v>
      </c>
      <c r="C38" s="108" t="s">
        <v>94</v>
      </c>
      <c r="D38" s="9" t="s">
        <v>97</v>
      </c>
      <c r="E38" s="43"/>
    </row>
    <row r="39" spans="1:5" ht="13.5" customHeight="1" x14ac:dyDescent="0.25">
      <c r="A39" s="51" t="s">
        <v>21</v>
      </c>
      <c r="B39" s="60">
        <v>0</v>
      </c>
      <c r="C39" s="114">
        <v>0</v>
      </c>
      <c r="D39" s="9" t="s">
        <v>97</v>
      </c>
      <c r="E39" s="9"/>
    </row>
    <row r="40" spans="1:5" ht="13.5" customHeight="1" x14ac:dyDescent="0.25">
      <c r="A40" s="51" t="s">
        <v>22</v>
      </c>
      <c r="B40" s="60">
        <v>0.5</v>
      </c>
      <c r="C40" s="109">
        <v>0.59</v>
      </c>
      <c r="D40" s="9" t="s">
        <v>97</v>
      </c>
      <c r="E40" s="9"/>
    </row>
    <row r="41" spans="1:5" ht="13.5" customHeight="1" x14ac:dyDescent="0.25">
      <c r="A41" s="51" t="s">
        <v>23</v>
      </c>
      <c r="B41" s="60">
        <v>1</v>
      </c>
      <c r="C41" s="109">
        <v>1.83</v>
      </c>
      <c r="D41" s="9" t="s">
        <v>97</v>
      </c>
      <c r="E41" s="43"/>
    </row>
    <row r="42" spans="1:5" ht="13.5" customHeight="1" x14ac:dyDescent="0.25">
      <c r="A42" s="51" t="s">
        <v>24</v>
      </c>
      <c r="B42" s="59">
        <v>2.12</v>
      </c>
      <c r="C42" s="109">
        <v>2.09</v>
      </c>
      <c r="D42" s="9" t="s">
        <v>97</v>
      </c>
      <c r="E42" s="9"/>
    </row>
    <row r="43" spans="1:5" ht="13.5" customHeight="1" thickBot="1" x14ac:dyDescent="0.3">
      <c r="A43" s="52" t="s">
        <v>25</v>
      </c>
      <c r="B43" s="60">
        <v>0</v>
      </c>
      <c r="C43" s="97">
        <v>0</v>
      </c>
      <c r="D43" s="9" t="s">
        <v>97</v>
      </c>
      <c r="E43" s="17"/>
    </row>
    <row r="44" spans="1:5" ht="13.5" customHeight="1" thickBot="1" x14ac:dyDescent="0.3">
      <c r="A44" s="53"/>
      <c r="B44" s="6"/>
      <c r="C44" s="32"/>
      <c r="D44" s="10"/>
      <c r="E44" s="45"/>
    </row>
    <row r="45" spans="1:5" ht="33" customHeight="1" thickBot="1" x14ac:dyDescent="0.3">
      <c r="A45" s="146" t="s">
        <v>214</v>
      </c>
      <c r="B45" s="22"/>
      <c r="C45" s="33"/>
      <c r="D45" s="23"/>
      <c r="E45" s="23"/>
    </row>
    <row r="46" spans="1:5" ht="13.5" customHeight="1" x14ac:dyDescent="0.25">
      <c r="A46" s="51" t="s">
        <v>27</v>
      </c>
      <c r="B46" s="59">
        <v>2</v>
      </c>
      <c r="C46" s="109">
        <v>1.3</v>
      </c>
      <c r="D46" s="9" t="s">
        <v>97</v>
      </c>
      <c r="E46" s="43"/>
    </row>
    <row r="47" spans="1:5" ht="13.5" customHeight="1" x14ac:dyDescent="0.25">
      <c r="A47" s="51" t="s">
        <v>28</v>
      </c>
      <c r="B47" s="60">
        <v>1.84</v>
      </c>
      <c r="C47" s="114">
        <v>0</v>
      </c>
      <c r="D47" s="9" t="s">
        <v>97</v>
      </c>
      <c r="E47" s="9"/>
    </row>
    <row r="48" spans="1:5" ht="13.5" customHeight="1" x14ac:dyDescent="0.25">
      <c r="A48" s="51" t="s">
        <v>29</v>
      </c>
      <c r="B48" s="60">
        <v>0.2</v>
      </c>
      <c r="C48" s="114">
        <v>0</v>
      </c>
      <c r="D48" s="9" t="s">
        <v>97</v>
      </c>
      <c r="E48" s="9"/>
    </row>
    <row r="49" spans="1:5" ht="13.5" customHeight="1" x14ac:dyDescent="0.25">
      <c r="A49" s="51" t="s">
        <v>30</v>
      </c>
      <c r="B49" s="60">
        <v>0</v>
      </c>
      <c r="C49" s="114">
        <v>0</v>
      </c>
      <c r="D49" s="9" t="s">
        <v>97</v>
      </c>
      <c r="E49" s="9"/>
    </row>
    <row r="50" spans="1:5" ht="13.5" customHeight="1" x14ac:dyDescent="0.25">
      <c r="A50" s="51" t="s">
        <v>31</v>
      </c>
      <c r="B50" s="60">
        <v>0.91</v>
      </c>
      <c r="C50" s="109">
        <v>1.07</v>
      </c>
      <c r="D50" s="9" t="s">
        <v>97</v>
      </c>
      <c r="E50" s="43"/>
    </row>
    <row r="51" spans="1:5" ht="13.5" customHeight="1" x14ac:dyDescent="0.25">
      <c r="A51" s="51" t="s">
        <v>32</v>
      </c>
      <c r="B51" s="60">
        <v>0.7</v>
      </c>
      <c r="C51" s="109">
        <v>0.01</v>
      </c>
      <c r="D51" s="9" t="s">
        <v>97</v>
      </c>
      <c r="E51" s="43"/>
    </row>
    <row r="52" spans="1:5" ht="13.5" customHeight="1" x14ac:dyDescent="0.25">
      <c r="A52" s="51" t="s">
        <v>33</v>
      </c>
      <c r="B52" s="59">
        <v>0.32</v>
      </c>
      <c r="C52" s="109">
        <v>0.16</v>
      </c>
      <c r="D52" s="9" t="s">
        <v>97</v>
      </c>
      <c r="E52" s="43"/>
    </row>
    <row r="53" spans="1:5" ht="13.5" customHeight="1" x14ac:dyDescent="0.25">
      <c r="A53" s="51" t="s">
        <v>34</v>
      </c>
      <c r="B53" s="60">
        <v>0.62</v>
      </c>
      <c r="C53" s="109">
        <v>1.39</v>
      </c>
      <c r="D53" s="9" t="s">
        <v>97</v>
      </c>
      <c r="E53" s="43"/>
    </row>
    <row r="54" spans="1:5" ht="13.5" customHeight="1" x14ac:dyDescent="0.25">
      <c r="A54" s="51" t="s">
        <v>35</v>
      </c>
      <c r="B54" s="59">
        <v>0</v>
      </c>
      <c r="C54" s="98">
        <v>0</v>
      </c>
      <c r="D54" s="9" t="s">
        <v>97</v>
      </c>
      <c r="E54" s="48"/>
    </row>
    <row r="55" spans="1:5" ht="13.5" customHeight="1" x14ac:dyDescent="0.25">
      <c r="A55" s="51" t="s">
        <v>36</v>
      </c>
      <c r="B55" s="60">
        <v>1.86</v>
      </c>
      <c r="C55" s="109">
        <v>1.59</v>
      </c>
      <c r="D55" s="9" t="s">
        <v>97</v>
      </c>
      <c r="E55" s="43"/>
    </row>
    <row r="56" spans="1:5" ht="13.5" customHeight="1" x14ac:dyDescent="0.25">
      <c r="A56" s="51" t="s">
        <v>37</v>
      </c>
      <c r="B56" s="60">
        <v>0.01</v>
      </c>
      <c r="C56" s="114">
        <v>0</v>
      </c>
      <c r="D56" s="9" t="s">
        <v>97</v>
      </c>
      <c r="E56" s="43"/>
    </row>
    <row r="57" spans="1:5" ht="13.5" customHeight="1" thickBot="1" x14ac:dyDescent="0.3">
      <c r="A57" s="51" t="s">
        <v>38</v>
      </c>
      <c r="B57" s="60">
        <v>1.1599999999999999</v>
      </c>
      <c r="C57" s="112">
        <v>1.1399999999999999</v>
      </c>
      <c r="D57" s="9" t="s">
        <v>97</v>
      </c>
      <c r="E57" s="47"/>
    </row>
    <row r="58" spans="1:5" ht="13.5" customHeight="1" thickBot="1" x14ac:dyDescent="0.3">
      <c r="A58" s="53"/>
      <c r="B58" s="6"/>
      <c r="C58" s="32"/>
      <c r="D58" s="10"/>
      <c r="E58" s="45"/>
    </row>
    <row r="59" spans="1:5" ht="13.5" customHeight="1" thickBot="1" x14ac:dyDescent="0.3">
      <c r="A59" s="23" t="s">
        <v>39</v>
      </c>
      <c r="B59" s="22"/>
      <c r="C59" s="33"/>
      <c r="D59" s="20"/>
      <c r="E59" s="20"/>
    </row>
    <row r="60" spans="1:5" ht="13.5" customHeight="1" x14ac:dyDescent="0.25">
      <c r="A60" s="51" t="s">
        <v>40</v>
      </c>
      <c r="B60" s="59">
        <v>1.63</v>
      </c>
      <c r="C60" s="109">
        <v>1.01</v>
      </c>
      <c r="D60" s="9" t="s">
        <v>97</v>
      </c>
      <c r="E60" s="43"/>
    </row>
    <row r="61" spans="1:5" ht="13.5" customHeight="1" x14ac:dyDescent="0.25">
      <c r="A61" s="51" t="s">
        <v>41</v>
      </c>
      <c r="B61" s="60" t="s">
        <v>94</v>
      </c>
      <c r="C61" s="108" t="s">
        <v>94</v>
      </c>
      <c r="D61" s="9" t="s">
        <v>97</v>
      </c>
      <c r="E61" s="43"/>
    </row>
    <row r="62" spans="1:5" ht="13.5" customHeight="1" x14ac:dyDescent="0.25">
      <c r="A62" s="51" t="s">
        <v>42</v>
      </c>
      <c r="B62" s="60" t="s">
        <v>94</v>
      </c>
      <c r="C62" s="108" t="s">
        <v>94</v>
      </c>
      <c r="D62" s="9" t="s">
        <v>97</v>
      </c>
      <c r="E62" s="43"/>
    </row>
    <row r="63" spans="1:5" ht="13.5" customHeight="1" x14ac:dyDescent="0.25">
      <c r="A63" s="51" t="s">
        <v>43</v>
      </c>
      <c r="B63" s="60">
        <v>0</v>
      </c>
      <c r="C63" s="114">
        <v>0</v>
      </c>
      <c r="D63" s="9" t="s">
        <v>97</v>
      </c>
      <c r="E63" s="43"/>
    </row>
    <row r="64" spans="1:5" ht="13.5" customHeight="1" x14ac:dyDescent="0.25">
      <c r="A64" s="51" t="s">
        <v>44</v>
      </c>
      <c r="B64" s="60">
        <v>2.92</v>
      </c>
      <c r="C64" s="114">
        <v>0</v>
      </c>
      <c r="D64" s="9" t="s">
        <v>97</v>
      </c>
      <c r="E64" s="43"/>
    </row>
    <row r="65" spans="1:5" ht="13.5" customHeight="1" thickBot="1" x14ac:dyDescent="0.3">
      <c r="A65" s="52" t="s">
        <v>45</v>
      </c>
      <c r="B65" s="60">
        <v>0</v>
      </c>
      <c r="C65" s="97">
        <v>0</v>
      </c>
      <c r="D65" s="14" t="s">
        <v>97</v>
      </c>
      <c r="E65" s="47"/>
    </row>
    <row r="66" spans="1:5" ht="13.5" customHeight="1" thickBot="1" x14ac:dyDescent="0.3">
      <c r="A66" s="55"/>
      <c r="B66" s="7"/>
      <c r="C66" s="7"/>
      <c r="D66" s="11"/>
      <c r="E66" s="11"/>
    </row>
    <row r="67" spans="1:5" ht="13.5" customHeight="1" thickBot="1" x14ac:dyDescent="0.3">
      <c r="A67" s="27" t="s">
        <v>46</v>
      </c>
      <c r="B67" s="24"/>
      <c r="C67" s="37"/>
      <c r="D67" s="27"/>
      <c r="E67" s="27"/>
    </row>
    <row r="68" spans="1:5" ht="13.5" customHeight="1" x14ac:dyDescent="0.25">
      <c r="A68" s="50" t="s">
        <v>48</v>
      </c>
      <c r="B68" s="59">
        <v>0</v>
      </c>
      <c r="C68" s="113">
        <v>0</v>
      </c>
      <c r="D68" s="9" t="s">
        <v>97</v>
      </c>
      <c r="E68" s="42"/>
    </row>
    <row r="69" spans="1:5" ht="13.5" customHeight="1" x14ac:dyDescent="0.25">
      <c r="A69" s="51" t="s">
        <v>51</v>
      </c>
      <c r="B69" s="83" t="s">
        <v>94</v>
      </c>
      <c r="C69" s="108" t="s">
        <v>94</v>
      </c>
      <c r="D69" s="14" t="s">
        <v>97</v>
      </c>
      <c r="E69" s="9"/>
    </row>
    <row r="70" spans="1:5" ht="13.5" customHeight="1" x14ac:dyDescent="0.25">
      <c r="A70" s="51" t="s">
        <v>50</v>
      </c>
      <c r="B70" s="60">
        <v>0.95</v>
      </c>
      <c r="C70" s="109">
        <v>0.81</v>
      </c>
      <c r="D70" s="9" t="s">
        <v>97</v>
      </c>
      <c r="E70" s="9"/>
    </row>
    <row r="71" spans="1:5" ht="13.5" customHeight="1" x14ac:dyDescent="0.25">
      <c r="A71" s="51" t="s">
        <v>49</v>
      </c>
      <c r="B71" s="60" t="s">
        <v>94</v>
      </c>
      <c r="C71" s="108" t="s">
        <v>94</v>
      </c>
      <c r="D71" s="9" t="s">
        <v>97</v>
      </c>
      <c r="E71" s="43"/>
    </row>
    <row r="72" spans="1:5" ht="13.5" customHeight="1" thickBot="1" x14ac:dyDescent="0.3">
      <c r="A72" s="52" t="s">
        <v>47</v>
      </c>
      <c r="B72" s="60">
        <v>0.98</v>
      </c>
      <c r="C72" s="109">
        <v>0.88</v>
      </c>
      <c r="D72" s="9" t="s">
        <v>97</v>
      </c>
      <c r="E72" s="47"/>
    </row>
    <row r="73" spans="1:5" ht="13.5" customHeight="1" thickBot="1" x14ac:dyDescent="0.3">
      <c r="A73" s="53"/>
      <c r="B73" s="6"/>
      <c r="C73" s="32"/>
      <c r="D73" s="10"/>
      <c r="E73" s="45"/>
    </row>
    <row r="74" spans="1:5" ht="13.5" customHeight="1" thickBot="1" x14ac:dyDescent="0.3">
      <c r="A74" s="27" t="s">
        <v>52</v>
      </c>
      <c r="B74" s="24"/>
      <c r="C74" s="37"/>
      <c r="D74" s="26"/>
      <c r="E74" s="26"/>
    </row>
    <row r="75" spans="1:5" ht="13.5" customHeight="1" x14ac:dyDescent="0.25">
      <c r="A75" s="51" t="s">
        <v>55</v>
      </c>
      <c r="B75" s="59">
        <v>0</v>
      </c>
      <c r="C75" s="114">
        <v>0</v>
      </c>
      <c r="D75" s="9" t="s">
        <v>97</v>
      </c>
      <c r="E75" s="43"/>
    </row>
    <row r="76" spans="1:5" ht="13.5" customHeight="1" x14ac:dyDescent="0.25">
      <c r="A76" s="51" t="s">
        <v>53</v>
      </c>
      <c r="B76" s="60">
        <v>1.63</v>
      </c>
      <c r="C76" s="109">
        <v>1.45</v>
      </c>
      <c r="D76" s="9" t="s">
        <v>97</v>
      </c>
      <c r="E76" s="9"/>
    </row>
    <row r="77" spans="1:5" ht="13.5" customHeight="1" x14ac:dyDescent="0.25">
      <c r="A77" s="51" t="s">
        <v>54</v>
      </c>
      <c r="B77" s="60">
        <v>0</v>
      </c>
      <c r="C77" s="114">
        <v>0</v>
      </c>
      <c r="D77" s="9" t="s">
        <v>97</v>
      </c>
      <c r="E77" s="9"/>
    </row>
    <row r="78" spans="1:5" ht="13.5" customHeight="1" x14ac:dyDescent="0.25">
      <c r="A78" s="51" t="s">
        <v>57</v>
      </c>
      <c r="B78" s="60">
        <v>2.62</v>
      </c>
      <c r="C78" s="114">
        <v>3.1</v>
      </c>
      <c r="D78" s="14" t="s">
        <v>97</v>
      </c>
      <c r="E78" s="43"/>
    </row>
    <row r="79" spans="1:5" ht="13.5" customHeight="1" x14ac:dyDescent="0.25">
      <c r="A79" s="51" t="s">
        <v>58</v>
      </c>
      <c r="B79" s="60" t="s">
        <v>94</v>
      </c>
      <c r="C79" s="109" t="s">
        <v>94</v>
      </c>
      <c r="D79" s="14" t="s">
        <v>97</v>
      </c>
      <c r="E79" s="43"/>
    </row>
    <row r="80" spans="1:5" ht="13.5" customHeight="1" thickBot="1" x14ac:dyDescent="0.3">
      <c r="A80" s="52" t="s">
        <v>56</v>
      </c>
      <c r="B80" s="59" t="s">
        <v>94</v>
      </c>
      <c r="C80" s="111" t="s">
        <v>94</v>
      </c>
      <c r="D80" s="14" t="s">
        <v>97</v>
      </c>
      <c r="E80" s="47"/>
    </row>
    <row r="81" spans="1:9" ht="13.5" customHeight="1" thickBot="1" x14ac:dyDescent="0.3">
      <c r="A81" s="53"/>
      <c r="B81" s="6"/>
      <c r="C81" s="32"/>
      <c r="D81" s="10"/>
      <c r="E81" s="45"/>
    </row>
    <row r="82" spans="1:9" ht="13.5" customHeight="1" thickBot="1" x14ac:dyDescent="0.3">
      <c r="A82" s="27" t="s">
        <v>218</v>
      </c>
      <c r="B82" s="13"/>
      <c r="C82" s="38"/>
      <c r="D82" s="25"/>
      <c r="E82" s="25"/>
    </row>
    <row r="83" spans="1:9" ht="13.5" customHeight="1" x14ac:dyDescent="0.25">
      <c r="A83" s="51" t="s">
        <v>60</v>
      </c>
      <c r="B83" s="60">
        <v>0</v>
      </c>
      <c r="C83" s="114">
        <v>0</v>
      </c>
      <c r="D83" s="9" t="s">
        <v>97</v>
      </c>
      <c r="E83" s="9"/>
    </row>
    <row r="84" spans="1:9" ht="13.5" customHeight="1" x14ac:dyDescent="0.25">
      <c r="A84" s="51" t="s">
        <v>61</v>
      </c>
      <c r="B84" s="60" t="s">
        <v>94</v>
      </c>
      <c r="C84" s="109" t="s">
        <v>94</v>
      </c>
      <c r="D84" s="9" t="s">
        <v>97</v>
      </c>
      <c r="E84" s="9"/>
    </row>
    <row r="85" spans="1:9" ht="13.5" customHeight="1" x14ac:dyDescent="0.25">
      <c r="A85" s="51" t="s">
        <v>62</v>
      </c>
      <c r="B85" s="60">
        <v>1</v>
      </c>
      <c r="C85" s="114">
        <v>0</v>
      </c>
      <c r="D85" s="9" t="s">
        <v>97</v>
      </c>
      <c r="E85" s="9"/>
    </row>
    <row r="86" spans="1:9" ht="13.5" customHeight="1" x14ac:dyDescent="0.25">
      <c r="A86" s="51" t="s">
        <v>63</v>
      </c>
      <c r="B86" s="60">
        <v>0</v>
      </c>
      <c r="C86" s="114">
        <v>0</v>
      </c>
      <c r="D86" s="9" t="s">
        <v>97</v>
      </c>
      <c r="E86" s="43"/>
    </row>
    <row r="87" spans="1:9" ht="13.5" customHeight="1" thickBot="1" x14ac:dyDescent="0.3">
      <c r="A87" s="51" t="s">
        <v>64</v>
      </c>
      <c r="B87" s="60">
        <v>1</v>
      </c>
      <c r="C87" s="114">
        <v>0</v>
      </c>
      <c r="D87" s="9" t="s">
        <v>97</v>
      </c>
      <c r="E87" s="9"/>
    </row>
    <row r="88" spans="1:9" ht="13.5" customHeight="1" thickBot="1" x14ac:dyDescent="0.3">
      <c r="A88" s="53"/>
      <c r="B88" s="6"/>
      <c r="C88" s="32"/>
      <c r="D88" s="10"/>
      <c r="E88" s="45"/>
    </row>
    <row r="89" spans="1:9" ht="13.5" customHeight="1" thickBot="1" x14ac:dyDescent="0.3">
      <c r="A89" s="27" t="s">
        <v>65</v>
      </c>
      <c r="B89" s="24"/>
      <c r="C89" s="37"/>
      <c r="D89" s="26"/>
      <c r="E89" s="26"/>
    </row>
    <row r="90" spans="1:9" ht="13.5" customHeight="1" x14ac:dyDescent="0.25">
      <c r="A90" s="51" t="s">
        <v>66</v>
      </c>
      <c r="B90" s="60">
        <v>2.8</v>
      </c>
      <c r="C90" s="109">
        <v>2.37</v>
      </c>
      <c r="D90" s="9" t="s">
        <v>97</v>
      </c>
      <c r="E90" s="43"/>
    </row>
    <row r="91" spans="1:9" ht="13.5" customHeight="1" x14ac:dyDescent="0.25">
      <c r="A91" s="51" t="s">
        <v>67</v>
      </c>
      <c r="B91" s="60">
        <v>1.25</v>
      </c>
      <c r="C91" s="109">
        <v>1.25</v>
      </c>
      <c r="D91" s="9" t="s">
        <v>97</v>
      </c>
      <c r="E91" s="43"/>
    </row>
    <row r="92" spans="1:9" ht="13.5" customHeight="1" x14ac:dyDescent="0.25">
      <c r="A92" s="51" t="s">
        <v>68</v>
      </c>
      <c r="B92" s="60">
        <v>1.88</v>
      </c>
      <c r="C92" s="109">
        <v>0.95</v>
      </c>
      <c r="D92" s="9" t="s">
        <v>97</v>
      </c>
      <c r="E92" s="43"/>
    </row>
    <row r="93" spans="1:9" ht="13.5" customHeight="1" x14ac:dyDescent="0.25">
      <c r="A93" s="51" t="s">
        <v>69</v>
      </c>
      <c r="B93" s="60">
        <v>1</v>
      </c>
      <c r="C93" s="109">
        <v>0.92</v>
      </c>
      <c r="D93" s="9" t="s">
        <v>97</v>
      </c>
      <c r="E93" s="9"/>
    </row>
    <row r="94" spans="1:9" ht="13.5" customHeight="1" thickBot="1" x14ac:dyDescent="0.3">
      <c r="A94" s="52" t="s">
        <v>70</v>
      </c>
      <c r="B94" s="60">
        <v>0</v>
      </c>
      <c r="C94" s="97">
        <v>0</v>
      </c>
      <c r="D94" s="9" t="s">
        <v>97</v>
      </c>
      <c r="E94" s="47"/>
      <c r="I94" s="2" t="s">
        <v>71</v>
      </c>
    </row>
    <row r="95" spans="1:9" ht="9.75" customHeight="1" thickBot="1" x14ac:dyDescent="0.3">
      <c r="A95" s="53"/>
      <c r="B95" s="6"/>
      <c r="C95" s="32"/>
      <c r="D95" s="10"/>
      <c r="E95" s="45"/>
    </row>
    <row r="96" spans="1:9" ht="15.75" thickBot="1" x14ac:dyDescent="0.3">
      <c r="A96" s="27" t="s">
        <v>72</v>
      </c>
      <c r="B96" s="37">
        <v>0.55000000000000004</v>
      </c>
      <c r="C96" s="37">
        <v>0.39</v>
      </c>
      <c r="D96" s="26" t="s">
        <v>97</v>
      </c>
      <c r="E96" s="26"/>
    </row>
    <row r="97" spans="1:5" x14ac:dyDescent="0.25">
      <c r="A97" s="207" t="s">
        <v>256</v>
      </c>
      <c r="B97" s="207"/>
      <c r="C97" s="207"/>
      <c r="D97" s="207"/>
      <c r="E97" s="207"/>
    </row>
    <row r="98" spans="1:5" x14ac:dyDescent="0.25">
      <c r="A98" s="183" t="s">
        <v>257</v>
      </c>
      <c r="B98" s="182"/>
      <c r="C98" s="180"/>
      <c r="D98" s="180"/>
      <c r="E98" s="180"/>
    </row>
    <row r="99" spans="1:5" x14ac:dyDescent="0.25">
      <c r="A99" s="40"/>
      <c r="B99" s="40"/>
    </row>
  </sheetData>
  <mergeCells count="14">
    <mergeCell ref="A97:E97"/>
    <mergeCell ref="A8:E8"/>
    <mergeCell ref="A9:E9"/>
    <mergeCell ref="A10:E10"/>
    <mergeCell ref="A12:E12"/>
    <mergeCell ref="A13:E13"/>
    <mergeCell ref="A11:E11"/>
    <mergeCell ref="A6:E6"/>
    <mergeCell ref="A7:E7"/>
    <mergeCell ref="A3:E3"/>
    <mergeCell ref="A1:E1"/>
    <mergeCell ref="A2:E2"/>
    <mergeCell ref="A4:E4"/>
    <mergeCell ref="A5:E5"/>
  </mergeCells>
  <pageMargins left="0.51181102362204722" right="0.24" top="0.34" bottom="0.28000000000000003" header="0.17" footer="0.17"/>
  <pageSetup paperSize="9" scale="58" orientation="portrait"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30</vt:i4>
      </vt:variant>
      <vt:variant>
        <vt:lpstr>Intervalos nomeados</vt:lpstr>
      </vt:variant>
      <vt:variant>
        <vt:i4>3</vt:i4>
      </vt:variant>
    </vt:vector>
  </HeadingPairs>
  <TitlesOfParts>
    <vt:vector size="33" baseType="lpstr">
      <vt:lpstr>Orientações Gerais</vt:lpstr>
      <vt:lpstr>Indicador 1-Bolsa Familia </vt:lpstr>
      <vt:lpstr>Indicador 2-Exodontia</vt:lpstr>
      <vt:lpstr>Indicador 3-Aces Hos.Óbitos Aci</vt:lpstr>
      <vt:lpstr>Indicador 4-Óbitos por IAM </vt:lpstr>
      <vt:lpstr>Indicador 5-Exames citopato (2</vt:lpstr>
      <vt:lpstr>Indicador 6-Mamagrafia</vt:lpstr>
      <vt:lpstr>Indicador 7-Parto Normal</vt:lpstr>
      <vt:lpstr>Indicador 8-Cobert. CAPS</vt:lpstr>
      <vt:lpstr>Indicador 9-Mortalidade Inf (2</vt:lpstr>
      <vt:lpstr>Indicador 10-óbitos investi (2</vt:lpstr>
      <vt:lpstr>Indicador 11-MIF investigad (2</vt:lpstr>
      <vt:lpstr>Indicador 12-Sífilis Congen</vt:lpstr>
      <vt:lpstr>Indicador 13-mort das 4 DCN (2</vt:lpstr>
      <vt:lpstr>Indicador 14-Calendario de vaci</vt:lpstr>
      <vt:lpstr>Indicador 15-Cura de TB (2)</vt:lpstr>
      <vt:lpstr>Indicador 16-HIV em TB </vt:lpstr>
      <vt:lpstr>Indicador 17-Obitcom causa bas</vt:lpstr>
      <vt:lpstr>Indicador-18 Agra ao trab noti</vt:lpstr>
      <vt:lpstr>Indicador-19 Aids em &gt; 5 an (2</vt:lpstr>
      <vt:lpstr>Indicador-20 Cura de MH</vt:lpstr>
      <vt:lpstr>Indicador-21 Contatos de MH</vt:lpstr>
      <vt:lpstr>Indicador-22 IPA </vt:lpstr>
      <vt:lpstr>Indicador-23 Óbito por deng</vt:lpstr>
      <vt:lpstr>Indicador-24 imóveis visitados</vt:lpstr>
      <vt:lpstr>Indicador-25 Amostra de agu (2</vt:lpstr>
      <vt:lpstr>Indicador-26 Munic Vigil San</vt:lpstr>
      <vt:lpstr>Indicador-27 Educ. Perman (2)</vt:lpstr>
      <vt:lpstr>Indicador-28 Plano de Saúde (2</vt:lpstr>
      <vt:lpstr>Indicador-29 Banco de preço</vt:lpstr>
      <vt:lpstr>'Indicador 11-MIF investigad (2'!Area_de_impressao</vt:lpstr>
      <vt:lpstr>'Indicador 2-Exodontia'!Area_de_impressao</vt:lpstr>
      <vt:lpstr>'Orientações Gerais'!Area_de_impressao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g000109-0a</dc:creator>
  <cp:lastModifiedBy>Priscilla Soares Lacerda Carvalho</cp:lastModifiedBy>
  <cp:lastPrinted>2017-01-24T15:39:01Z</cp:lastPrinted>
  <dcterms:created xsi:type="dcterms:W3CDTF">2016-01-25T16:41:05Z</dcterms:created>
  <dcterms:modified xsi:type="dcterms:W3CDTF">2017-03-02T14:00:59Z</dcterms:modified>
</cp:coreProperties>
</file>